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210"/>
  </bookViews>
  <sheets>
    <sheet name="需求計算表" sheetId="1" r:id="rId1"/>
    <sheet name="版次" sheetId="2" state="hidden" r:id="rId2"/>
  </sheets>
  <definedNames>
    <definedName name="_xlnm.Print_Area" localSheetId="0">需求計算表!$A$1:$M$83</definedName>
  </definedNames>
  <calcPr calcId="144525"/>
</workbook>
</file>

<file path=xl/calcChain.xml><?xml version="1.0" encoding="utf-8"?>
<calcChain xmlns="http://schemas.openxmlformats.org/spreadsheetml/2006/main">
  <c r="M74" i="1" l="1"/>
  <c r="M73" i="1"/>
  <c r="M72" i="1"/>
  <c r="M71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M68" i="1" l="1"/>
  <c r="M67" i="1"/>
  <c r="M35" i="1" l="1"/>
  <c r="M69" i="1" l="1"/>
  <c r="M70" i="1"/>
  <c r="M75" i="1"/>
  <c r="M60" i="1"/>
  <c r="M59" i="1"/>
  <c r="M58" i="1"/>
  <c r="M57" i="1"/>
  <c r="M56" i="1" l="1"/>
  <c r="L56" i="1"/>
  <c r="K56" i="1"/>
  <c r="J56" i="1"/>
  <c r="I56" i="1"/>
  <c r="H56" i="1"/>
  <c r="M12" i="1"/>
  <c r="M11" i="1"/>
  <c r="M10" i="1"/>
  <c r="L10" i="1"/>
  <c r="K10" i="1"/>
  <c r="J10" i="1"/>
  <c r="I10" i="1"/>
  <c r="H10" i="1"/>
  <c r="F75" i="1" l="1"/>
  <c r="F74" i="1"/>
  <c r="F73" i="1"/>
  <c r="M66" i="1"/>
  <c r="F72" i="1"/>
  <c r="M65" i="1"/>
  <c r="F71" i="1"/>
  <c r="M64" i="1"/>
  <c r="F70" i="1"/>
  <c r="M63" i="1"/>
  <c r="L63" i="1"/>
  <c r="K63" i="1"/>
  <c r="J63" i="1"/>
  <c r="I63" i="1"/>
  <c r="H63" i="1"/>
  <c r="F69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F32" i="1"/>
  <c r="M36" i="1"/>
  <c r="F30" i="1"/>
  <c r="E30" i="1"/>
  <c r="D30" i="1"/>
  <c r="C30" i="1"/>
  <c r="B30" i="1"/>
  <c r="A30" i="1"/>
  <c r="M34" i="1"/>
  <c r="M33" i="1"/>
  <c r="M32" i="1"/>
  <c r="L32" i="1"/>
  <c r="K32" i="1"/>
  <c r="J32" i="1"/>
  <c r="I32" i="1"/>
  <c r="H32" i="1"/>
  <c r="F27" i="1"/>
  <c r="F26" i="1"/>
  <c r="F25" i="1"/>
  <c r="F24" i="1"/>
  <c r="F23" i="1"/>
  <c r="F22" i="1"/>
  <c r="E22" i="1"/>
  <c r="D22" i="1"/>
  <c r="C22" i="1"/>
  <c r="B22" i="1"/>
  <c r="A22" i="1"/>
  <c r="M15" i="1"/>
  <c r="L15" i="1"/>
  <c r="K15" i="1"/>
  <c r="J15" i="1"/>
  <c r="I15" i="1"/>
  <c r="H15" i="1"/>
  <c r="F19" i="1"/>
  <c r="F18" i="1"/>
  <c r="M28" i="1"/>
  <c r="F17" i="1"/>
  <c r="M27" i="1"/>
  <c r="F16" i="1"/>
  <c r="F15" i="1"/>
  <c r="M25" i="1"/>
  <c r="F14" i="1"/>
  <c r="M24" i="1"/>
  <c r="F13" i="1"/>
  <c r="F12" i="1"/>
  <c r="M22" i="1"/>
  <c r="F11" i="1"/>
  <c r="M21" i="1"/>
  <c r="L21" i="1"/>
  <c r="K21" i="1"/>
  <c r="J21" i="1"/>
  <c r="I21" i="1"/>
  <c r="H21" i="1"/>
  <c r="I83" i="1" l="1"/>
</calcChain>
</file>

<file path=xl/sharedStrings.xml><?xml version="1.0" encoding="utf-8"?>
<sst xmlns="http://schemas.openxmlformats.org/spreadsheetml/2006/main" count="328" uniqueCount="206">
  <si>
    <t>版次</t>
    <phoneticPr fontId="4" type="noConversion"/>
  </si>
  <si>
    <t>變更紀錄</t>
    <phoneticPr fontId="4" type="noConversion"/>
  </si>
  <si>
    <t>啟用日期</t>
    <phoneticPr fontId="4" type="noConversion"/>
  </si>
  <si>
    <t>n/a</t>
    <phoneticPr fontId="4" type="noConversion"/>
  </si>
  <si>
    <t>- 調整VCS (v.8xsuper/v.12xsuper/vgp.xsuper⁕/vgp.2xsuper⁕/vgp.4xsuper⁕/vgp.8xsuper⁕)
- 調整SSD
- 調整備註敘述</t>
    <phoneticPr fontId="4" type="noConversion"/>
  </si>
  <si>
    <t>- 調整 VCS (vgv.xsuper⁕/vgv.2xsuper⁕/vgv.4xsuper⁕/vgv.8xsuper⁕)
- 調整備註敘述</t>
    <phoneticPr fontId="4" type="noConversion"/>
  </si>
  <si>
    <t>- 加回SSD</t>
    <phoneticPr fontId="4" type="noConversion"/>
  </si>
  <si>
    <t xml:space="preserve"> - 根據7/1TWS牌價調整(A)~(C)全產品價格
 - 增加VCS Win SPLA系列項目
 - 調整下載流量表達價格方式</t>
    <phoneticPr fontId="4" type="noConversion"/>
  </si>
  <si>
    <t xml:space="preserve">- 根據官網價目表20211008v1.0, 
    - 增加CCS cm1.4xsuper
    - 調整VCS Windows OS/SQL Server部份
    - 增加V100, T4系列
    - 調整版面寬度, 刪除CCS CPU型號文字描述
    - 調整VCS文字敘述 </t>
    <phoneticPr fontId="4" type="noConversion"/>
  </si>
  <si>
    <t>- 根據官網價目表20211108v1.0, 
    - 增加OneAI系列
    - 調整排版, 刪掉GPU hr, RAM的統計欄位</t>
    <phoneticPr fontId="4" type="noConversion"/>
  </si>
  <si>
    <t>TWS_測試暨合作案需求計算表</t>
    <phoneticPr fontId="4" type="noConversion"/>
  </si>
  <si>
    <t>※請填寫 紅框內相關資訊</t>
    <phoneticPr fontId="4" type="noConversion"/>
  </si>
  <si>
    <t>公司名稱(中/英)</t>
    <phoneticPr fontId="4" type="noConversion"/>
  </si>
  <si>
    <t>日期</t>
    <phoneticPr fontId="4" type="noConversion"/>
  </si>
  <si>
    <t>聯絡人</t>
    <phoneticPr fontId="4" type="noConversion"/>
  </si>
  <si>
    <t>(M/O)</t>
    <phoneticPr fontId="4" type="noConversion"/>
  </si>
  <si>
    <t xml:space="preserve">e Mail </t>
    <phoneticPr fontId="4" type="noConversion"/>
  </si>
  <si>
    <t>會員系統帳號</t>
    <phoneticPr fontId="4" type="noConversion"/>
  </si>
  <si>
    <t>(必填)</t>
    <phoneticPr fontId="4" type="noConversion"/>
  </si>
  <si>
    <t>(A)  容器運算服務 (Container Compute Service, CCS)</t>
    <phoneticPr fontId="4" type="noConversion"/>
  </si>
  <si>
    <t>型號</t>
    <phoneticPr fontId="4" type="noConversion"/>
  </si>
  <si>
    <t>規格</t>
    <phoneticPr fontId="4" type="noConversion"/>
  </si>
  <si>
    <t>單位</t>
    <phoneticPr fontId="4" type="noConversion"/>
  </si>
  <si>
    <t>NTD</t>
    <phoneticPr fontId="4" type="noConversion"/>
  </si>
  <si>
    <t>需求量</t>
    <phoneticPr fontId="4" type="noConversion"/>
  </si>
  <si>
    <t>預估額度</t>
    <phoneticPr fontId="4" type="noConversion"/>
  </si>
  <si>
    <t>c.super</t>
  </si>
  <si>
    <t>1V100GPU/4CPUCORE/90GBMEM</t>
  </si>
  <si>
    <t>小時</t>
  </si>
  <si>
    <t>雲端物件儲存 (Cloud Object Storage, COS)</t>
  </si>
  <si>
    <t>GB-月</t>
    <phoneticPr fontId="4" type="noConversion"/>
  </si>
  <si>
    <t>c.xsuper</t>
  </si>
  <si>
    <t>2V100GPU/8CPUCORE/180GBMEM</t>
  </si>
  <si>
    <t>區塊儲存 (Virtual Disk Service, VDS)</t>
    <phoneticPr fontId="4" type="noConversion"/>
  </si>
  <si>
    <t>c.2xsuper</t>
  </si>
  <si>
    <t>4V100GPU/16CPUCORE/360GBMEM</t>
  </si>
  <si>
    <t>固態硬碟 (SSD) (僅提供用於資料磁碟)</t>
    <phoneticPr fontId="4" type="noConversion"/>
  </si>
  <si>
    <t>GB-月</t>
    <phoneticPr fontId="4" type="noConversion"/>
  </si>
  <si>
    <t>c.4xsuper</t>
  </si>
  <si>
    <t>8V100GPU/32CPUCORE/720GBMEM</t>
  </si>
  <si>
    <t>標準硬碟 (HDD)</t>
    <phoneticPr fontId="4" type="noConversion"/>
  </si>
  <si>
    <t>GB-月</t>
    <phoneticPr fontId="4" type="noConversion"/>
  </si>
  <si>
    <t>cm.super</t>
    <phoneticPr fontId="4" type="noConversion"/>
  </si>
  <si>
    <t>1V100GPU/4CPUCORE/60GBMEM/30GBSHRMEM</t>
  </si>
  <si>
    <t>高速檔案系統 (Hyper File System, HFS)</t>
  </si>
  <si>
    <t>cm.xsuper</t>
    <phoneticPr fontId="4" type="noConversion"/>
  </si>
  <si>
    <t>2V100GPU/8CPUCORE/120GBMEM/60GBSHRMEME</t>
  </si>
  <si>
    <t>HOME 目錄*</t>
    <phoneticPr fontId="4" type="noConversion"/>
  </si>
  <si>
    <t>cm.2xsuper</t>
    <phoneticPr fontId="4" type="noConversion"/>
  </si>
  <si>
    <t>4V100GPU/16CPUCORE/240GBMEM/120GBSHRMEM</t>
  </si>
  <si>
    <t>WORK 目錄*</t>
    <phoneticPr fontId="4" type="noConversion"/>
  </si>
  <si>
    <t>cm.4xsuper</t>
    <phoneticPr fontId="4" type="noConversion"/>
  </si>
  <si>
    <t>8V100GPU/32CPUCORE/480GBMEM/240GBSHRMEM</t>
  </si>
  <si>
    <t>cm1.4xsuper</t>
    <phoneticPr fontId="4" type="noConversion"/>
  </si>
  <si>
    <t>8V100GPU/32CPUCORE/360GBMEM/360GBSHRMEM</t>
  </si>
  <si>
    <t>(B)  高速運算服務 (High-performance Computing, HPC)</t>
    <phoneticPr fontId="4" type="noConversion"/>
  </si>
  <si>
    <t>傳入TWCC VCS</t>
    <phoneticPr fontId="4" type="noConversion"/>
  </si>
  <si>
    <t>GB-月</t>
    <phoneticPr fontId="4" type="noConversion"/>
  </si>
  <si>
    <t>免費使用</t>
    <phoneticPr fontId="4" type="noConversion"/>
  </si>
  <si>
    <t>h.super</t>
  </si>
  <si>
    <t>自TWCC VCS傳出</t>
    <phoneticPr fontId="4" type="noConversion"/>
  </si>
  <si>
    <t>h.xsuper</t>
  </si>
  <si>
    <t>TWCC VCS間互傳</t>
    <phoneticPr fontId="4" type="noConversion"/>
  </si>
  <si>
    <t>h.2xsuper</t>
  </si>
  <si>
    <t>h.4xsuper</t>
  </si>
  <si>
    <t>hpc_cli</t>
    <phoneticPr fontId="4" type="noConversion"/>
  </si>
  <si>
    <t>V100GPU/4CPUCORE/90GBMEM</t>
  </si>
  <si>
    <t>GPU小時</t>
  </si>
  <si>
    <t>oai.subscription</t>
    <phoneticPr fontId="4" type="noConversion"/>
  </si>
  <si>
    <t>按周期計價</t>
    <phoneticPr fontId="4" type="noConversion"/>
  </si>
  <si>
    <t>月</t>
    <phoneticPr fontId="4" type="noConversion"/>
  </si>
  <si>
    <t>oai.storage</t>
    <phoneticPr fontId="4" type="noConversion"/>
  </si>
  <si>
    <t>標準儲存</t>
    <phoneticPr fontId="4" type="noConversion"/>
  </si>
  <si>
    <t>GB-月</t>
    <phoneticPr fontId="4" type="noConversion"/>
  </si>
  <si>
    <t>oai.annot</t>
    <phoneticPr fontId="4" type="noConversion"/>
  </si>
  <si>
    <t>標準標註服務</t>
    <phoneticPr fontId="4" type="noConversion"/>
  </si>
  <si>
    <t>Linux</t>
    <phoneticPr fontId="4" type="noConversion"/>
  </si>
  <si>
    <t>oai.train1v</t>
  </si>
  <si>
    <t>v.super</t>
  </si>
  <si>
    <t>2VCPUCORE/16GBMEM/100GBVDSDISK</t>
  </si>
  <si>
    <t>oai.train2v</t>
  </si>
  <si>
    <t>v.xsuper</t>
  </si>
  <si>
    <t>4VCPUCORE/32GBMEM/100GBVDSDISK</t>
  </si>
  <si>
    <t>oai.train4v</t>
  </si>
  <si>
    <t>v.2xsuper</t>
  </si>
  <si>
    <t>8VCPUCORE/64GBMEM/100GBVDSDISK</t>
  </si>
  <si>
    <t>oai.train8v</t>
  </si>
  <si>
    <t>v.4xsuper</t>
  </si>
  <si>
    <t>16VCPUCORE/128GBMEM/100GBVDSDISK</t>
  </si>
  <si>
    <t>oai.mtrain1v</t>
  </si>
  <si>
    <t>v.8xsuper</t>
  </si>
  <si>
    <t>32VCPUCORE/256GBMEM/100GBVDSDISK</t>
  </si>
  <si>
    <t>oai.mtrain2v</t>
  </si>
  <si>
    <t>2V100GPU/8CPUCORE/120GBMEM/60GBSHRMEM</t>
  </si>
  <si>
    <t>oai.mtrain4v</t>
  </si>
  <si>
    <t>WINSERVSTD/2VCPUCORE/16GBMEM/100GBVDSDISK</t>
  </si>
  <si>
    <t>oai.mtrain8v</t>
  </si>
  <si>
    <t>WINSERVSTD/4VCPUCORE/32GBMEM/100GBVDSDISK</t>
  </si>
  <si>
    <t>oai.m1train8v</t>
  </si>
  <si>
    <t>WINSERVSTD/8VCPUCORE/64GBMEM/100GBVDSDISK</t>
  </si>
  <si>
    <t>oai.comp.c2m4</t>
  </si>
  <si>
    <t>2VCPUCORE/4GBMEM</t>
  </si>
  <si>
    <t>WINSERVSTD/16VCPUCORE/128GBMEM/100GBVDSDISK</t>
  </si>
  <si>
    <t>oai.comp.c4m8</t>
  </si>
  <si>
    <t>4VCPUCORE/8GBMEM</t>
  </si>
  <si>
    <t>WINSERVSTD/32VCPUCORE/256GBMEM/100GBVDSDISK</t>
  </si>
  <si>
    <t>oai.comp.c8m16</t>
  </si>
  <si>
    <t>8VCPUCORE/16GBMEM</t>
  </si>
  <si>
    <t>oai.comp.c4m16</t>
  </si>
  <si>
    <t>4VCPUCORE/16GBMEM</t>
  </si>
  <si>
    <t>SQLSTDWINSTD/2VCPUCORE/16GBMEM/100GBVDSDISK</t>
  </si>
  <si>
    <t>oai.comp.c8m32</t>
  </si>
  <si>
    <t>8VCPUCORE/32GBMEM</t>
  </si>
  <si>
    <t>SQLSTDWINSTD/4VCPUCORE/32GBMEM/100GBVDSDISK</t>
  </si>
  <si>
    <t>oai.comp.c16m64</t>
  </si>
  <si>
    <t>16VCPUCORE/64GBMEM</t>
  </si>
  <si>
    <t>SQLSTDWINSTD/8VCPUCORE/64GBMEM/100GBVDSDISK</t>
  </si>
  <si>
    <t>oai.comp.c4m64gt1</t>
  </si>
  <si>
    <t>1T4GPU/4VCPUCORE/64GBMEM</t>
  </si>
  <si>
    <t>SQLSTDWINSTD/16VCPUCORE/128GBMEM/100GBVDSDISK</t>
  </si>
  <si>
    <t>oai.comp.c8m64gt1</t>
  </si>
  <si>
    <t>1T4GPU/8VCPUCORE/64GBMEM</t>
  </si>
  <si>
    <t>SQLSTDWINSTD/32VCPUCORE/256GBMEM/100GBVDSDISK</t>
  </si>
  <si>
    <t>oai.comp.c8m128gt2</t>
  </si>
  <si>
    <t>2T4GPU/8VCPUCORE/128GBMEM</t>
  </si>
  <si>
    <t>vgv.xsuper</t>
    <phoneticPr fontId="4" type="noConversion"/>
  </si>
  <si>
    <t>1V100GPU/8VCPUCORE/90GBMEM/100GBVDSDISK</t>
    <phoneticPr fontId="4" type="noConversion"/>
  </si>
  <si>
    <t>vgv.2xsuper</t>
    <phoneticPr fontId="4" type="noConversion"/>
  </si>
  <si>
    <t>2V100GPU/16VCPUCORE/180GBMEM/100GBVDSDISK</t>
    <phoneticPr fontId="4" type="noConversion"/>
  </si>
  <si>
    <t>vgv.4xsuper</t>
    <phoneticPr fontId="4" type="noConversion"/>
  </si>
  <si>
    <t>4V100GPU/32VCPUCORE/360GBMEM/100GBVDSDISK</t>
    <phoneticPr fontId="4" type="noConversion"/>
  </si>
  <si>
    <t>vgv.8xsuper</t>
    <phoneticPr fontId="4" type="noConversion"/>
  </si>
  <si>
    <t>8V100GPU/64VCPUCORE/720GBMEM/100GBVDSDISK</t>
    <phoneticPr fontId="4" type="noConversion"/>
  </si>
  <si>
    <t>vgt.xsuper</t>
  </si>
  <si>
    <t>1T4GPU/8VCPUCORE/90GBMEM/100GBVDSDISK</t>
  </si>
  <si>
    <t>vgt.2xsuper</t>
  </si>
  <si>
    <t>2T4GPU/16VCPUCORE/180GBMEM/100GBVDSDISK</t>
  </si>
  <si>
    <t>vgt.4xsuper</t>
  </si>
  <si>
    <t>4T4GPU/32VCPUCORE/360GBMEM/100GBVDSDISK</t>
  </si>
  <si>
    <t>vgt.8xsuper</t>
  </si>
  <si>
    <t>8T4GPU/64VCPUCORE/720GBMEM/100GBVDSDISK</t>
  </si>
  <si>
    <t>備註 : TWCC系統當中，產品之額度計算方式，為上表金額乘上1.05。</t>
    <phoneticPr fontId="4" type="noConversion"/>
  </si>
  <si>
    <t>客戶簽署</t>
    <phoneticPr fontId="4" type="noConversion"/>
  </si>
  <si>
    <t>總測試額度：</t>
    <phoneticPr fontId="4" type="noConversion"/>
  </si>
  <si>
    <t xml:space="preserve">sip.entstatic </t>
    <phoneticPr fontId="3" type="noConversion"/>
  </si>
  <si>
    <t xml:space="preserve">sip.renstatic </t>
    <phoneticPr fontId="3" type="noConversion"/>
  </si>
  <si>
    <t xml:space="preserve">Static IP MA Fee </t>
    <phoneticPr fontId="3" type="noConversion"/>
  </si>
  <si>
    <t>Static IP Subscription Fee</t>
    <phoneticPr fontId="3" type="noConversion"/>
  </si>
  <si>
    <t>- 根據官網價目表20211126v1.0, 
    - 增加EIP/CFS系列</t>
    <phoneticPr fontId="4" type="noConversion"/>
  </si>
  <si>
    <t>(C)  虛擬運算服務 (Virtual Compute Service, VCS) *</t>
    <phoneticPr fontId="4" type="noConversion"/>
  </si>
  <si>
    <t>(D) 彈性IP (Elastic IP, EIP)</t>
    <phoneticPr fontId="4" type="noConversion"/>
  </si>
  <si>
    <t>每月</t>
    <phoneticPr fontId="3" type="noConversion"/>
  </si>
  <si>
    <t>* v 系列個體為純CPU VM，可提供不同作業系統及附帶授權之微軟SQL Server軟體。</t>
    <phoneticPr fontId="4" type="noConversion"/>
  </si>
  <si>
    <t>**** vgv/vgt系列僅提供Linux作業系統。vgv系列提供NVIDIA Tesla V100 GPU；vgt系列提供NVIDIA Tesla T4 GPU。</t>
    <phoneticPr fontId="4" type="noConversion"/>
  </si>
  <si>
    <t>(E)  頻寬流量：虛擬運算服務 (VCS)</t>
    <phoneticPr fontId="4" type="noConversion"/>
  </si>
  <si>
    <t>(F) 雲儲存服務與規格</t>
    <phoneticPr fontId="4" type="noConversion"/>
  </si>
  <si>
    <t>GB-月</t>
    <phoneticPr fontId="3" type="noConversion"/>
  </si>
  <si>
    <t>GB</t>
    <phoneticPr fontId="3" type="noConversion"/>
  </si>
  <si>
    <t>cfs.store.hot</t>
  </si>
  <si>
    <t>cfs.store.cold</t>
  </si>
  <si>
    <t>cfs.data.2cold</t>
  </si>
  <si>
    <t>(I)  其他需求項目</t>
    <phoneticPr fontId="4" type="noConversion"/>
  </si>
  <si>
    <t>CFS Hot Storage</t>
  </si>
  <si>
    <t>CFS Cold Storage</t>
  </si>
  <si>
    <t>DataTransfer(Cold2Hot)</t>
  </si>
  <si>
    <t>DataTransfer(Hot2Cold)</t>
  </si>
  <si>
    <t>(自行填寫)</t>
    <phoneticPr fontId="3" type="noConversion"/>
  </si>
  <si>
    <t>cfs.data.2hot *</t>
    <phoneticPr fontId="3" type="noConversion"/>
  </si>
  <si>
    <t>* 提供每個有效帳號100GB空間免費使用。</t>
    <phoneticPr fontId="4" type="noConversion"/>
  </si>
  <si>
    <t>(G)  人工智慧 : OneAI *</t>
    <phoneticPr fontId="4" type="noConversion"/>
  </si>
  <si>
    <t>(H)  雲端檔案服務 (Cloud File Service, CFS)</t>
    <phoneticPr fontId="4" type="noConversion"/>
  </si>
  <si>
    <t>** 附帶微軟 Windows Server 標準版授權。</t>
    <phoneticPr fontId="4" type="noConversion"/>
  </si>
  <si>
    <t>***附帶微軟 Windows Server 標準版以及 SQL Server 標準版授權。</t>
    <phoneticPr fontId="4" type="noConversion"/>
  </si>
  <si>
    <t>微軟SQL Server ***(依需求經TWS同意後提供、付費項目)</t>
    <phoneticPr fontId="4" type="noConversion"/>
  </si>
  <si>
    <t>GPU VM****(依需求經TWS同意後提供、付費項目)</t>
    <phoneticPr fontId="4" type="noConversion"/>
  </si>
  <si>
    <t>微軟Windows Server **</t>
    <phoneticPr fontId="4" type="noConversion"/>
  </si>
  <si>
    <t>- 新增付費項目
- 更動OneAI/CFS註解</t>
    <phoneticPr fontId="4" type="noConversion"/>
  </si>
  <si>
    <t>v1.super</t>
  </si>
  <si>
    <t>v1.xsuper</t>
  </si>
  <si>
    <t>v1.2xsuper</t>
  </si>
  <si>
    <t>v2.super</t>
  </si>
  <si>
    <t>v2.xsuper</t>
  </si>
  <si>
    <t>v2.2xsuper</t>
  </si>
  <si>
    <t>v4.super</t>
  </si>
  <si>
    <t>v4.xsuper</t>
  </si>
  <si>
    <t>v4.2xsuper</t>
  </si>
  <si>
    <t>2VCPUCORE/2GBMEM/100GBVDSDISK</t>
  </si>
  <si>
    <t>4VCPUCORE/4GBMEM/100GBVDSDISK</t>
  </si>
  <si>
    <t>8VCPUCORE/8GBMEM/100GBVDSDISK</t>
  </si>
  <si>
    <t>2VCPUCORE/4GBMEM/100GBVDSDISK</t>
  </si>
  <si>
    <t>4VCPUCORE/8GBMEM/100GBVDSDISK</t>
  </si>
  <si>
    <t>8VCPUCORE/16GBMEM/100GBVDSDISK</t>
  </si>
  <si>
    <t>2VCPUCORE/8GBMEM/100GBVDSDISK</t>
  </si>
  <si>
    <t>4VCPUCORE/16GBMEM/100GBVDSDISK</t>
  </si>
  <si>
    <t>8VCPUCORE/32GBMEM/100GBVDSDISK</t>
  </si>
  <si>
    <t>WINSERVSTD/2VCPUCORE/2GBMEM/100GBVDSDISK</t>
  </si>
  <si>
    <t>WINSERVSTD/4VCPUCORE/4GBMEM/100GBVDSDISK</t>
  </si>
  <si>
    <t>WINSERVSTD/8VCPUCORE/8GBMEM/100GBVDSDISK</t>
  </si>
  <si>
    <t>WINSERVSTD/2VCPUCORE/4GBMEM/100GBVDSDISK</t>
  </si>
  <si>
    <t>WINSERVSTD/4VCPUCORE/8GBMEM/100GBVDSDISK</t>
  </si>
  <si>
    <t>WINSERVSTD/8VCPUCORE/16GBMEM/100GBVDSDISK</t>
  </si>
  <si>
    <t>WINSERVSTD/2VCPUCORE/8GBMEM/100GBVDSDISK</t>
  </si>
  <si>
    <t>WINSERVSTD/4VCPUCORE/16GBMEM/100GBVDSDISK</t>
  </si>
  <si>
    <t>WINSERVSTD/8VCPUCORE/32GBMEM/100GBVDSDISK</t>
  </si>
  <si>
    <t>- 新增VM系列產品</t>
    <phoneticPr fontId="4" type="noConversion"/>
  </si>
  <si>
    <t>版次 : 20220318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</si>
</sst>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"/>
    <numFmt numFmtId="177" formatCode="_-* #,##0_-;\-* #,##0_-;_-* &quot;-&quot;??_-;_-@_-"/>
  </numFmts>
  <fonts count="19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b/>
      <sz val="18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sz val="8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u/>
      <sz val="11"/>
      <color theme="10"/>
      <name val="新細明體"/>
      <family val="2"/>
      <charset val="136"/>
      <scheme val="minor"/>
    </font>
    <font>
      <sz val="11"/>
      <color rgb="FFFF0000"/>
      <name val="微軟正黑體"/>
      <family val="2"/>
      <charset val="136"/>
    </font>
    <font>
      <b/>
      <sz val="11"/>
      <color theme="0"/>
      <name val="微軟正黑體"/>
      <family val="2"/>
      <charset val="136"/>
    </font>
    <font>
      <sz val="11"/>
      <color theme="0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8"/>
      <color theme="0"/>
      <name val="微軟正黑體"/>
      <family val="2"/>
      <charset val="136"/>
    </font>
    <font>
      <sz val="8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E380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5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vertical="center"/>
    </xf>
    <xf numFmtId="0" fontId="2" fillId="2" borderId="1" xfId="0" quotePrefix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6" fillId="0" borderId="6" xfId="0" applyNumberFormat="1" applyFont="1" applyFill="1" applyBorder="1" applyAlignment="1">
      <alignment vertical="center"/>
    </xf>
    <xf numFmtId="177" fontId="6" fillId="0" borderId="0" xfId="1" applyNumberFormat="1" applyFont="1" applyFill="1" applyBorder="1">
      <alignment vertical="center"/>
    </xf>
    <xf numFmtId="43" fontId="6" fillId="0" borderId="6" xfId="1" applyFont="1" applyBorder="1">
      <alignment vertical="center"/>
    </xf>
    <xf numFmtId="0" fontId="6" fillId="0" borderId="0" xfId="0" applyFont="1" applyAlignment="1">
      <alignment horizontal="left" vertical="center" indent="1"/>
    </xf>
    <xf numFmtId="43" fontId="6" fillId="0" borderId="10" xfId="1" applyFont="1" applyBorder="1">
      <alignment vertical="center"/>
    </xf>
    <xf numFmtId="176" fontId="6" fillId="0" borderId="1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12" fillId="6" borderId="0" xfId="0" applyFont="1" applyFill="1" applyAlignment="1">
      <alignment vertical="center"/>
    </xf>
    <xf numFmtId="0" fontId="13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/>
    </xf>
    <xf numFmtId="0" fontId="13" fillId="7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3" fontId="6" fillId="0" borderId="0" xfId="1" applyFont="1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3" fontId="6" fillId="0" borderId="0" xfId="1" applyFont="1">
      <alignment vertical="center"/>
    </xf>
    <xf numFmtId="0" fontId="15" fillId="0" borderId="6" xfId="0" applyFont="1" applyFill="1" applyBorder="1" applyAlignment="1">
      <alignment vertical="center"/>
    </xf>
    <xf numFmtId="0" fontId="12" fillId="9" borderId="0" xfId="0" applyFont="1" applyFill="1" applyAlignment="1">
      <alignment vertical="center"/>
    </xf>
    <xf numFmtId="0" fontId="13" fillId="9" borderId="0" xfId="0" applyFont="1" applyFill="1" applyAlignment="1">
      <alignment horizontal="center" vertical="center" wrapText="1"/>
    </xf>
    <xf numFmtId="0" fontId="13" fillId="9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 wrapText="1"/>
    </xf>
    <xf numFmtId="176" fontId="15" fillId="0" borderId="6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12" fillId="10" borderId="0" xfId="0" applyFont="1" applyFill="1" applyAlignment="1">
      <alignment vertical="center"/>
    </xf>
    <xf numFmtId="0" fontId="13" fillId="10" borderId="0" xfId="0" applyFont="1" applyFill="1" applyAlignment="1">
      <alignment horizontal="center" vertical="center" wrapText="1"/>
    </xf>
    <xf numFmtId="0" fontId="13" fillId="10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6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17" fillId="9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43" fontId="6" fillId="0" borderId="7" xfId="1" applyNumberFormat="1" applyFont="1" applyFill="1" applyBorder="1">
      <alignment vertical="center"/>
    </xf>
    <xf numFmtId="43" fontId="6" fillId="0" borderId="12" xfId="1" applyNumberFormat="1" applyFont="1" applyFill="1" applyBorder="1">
      <alignment vertical="center"/>
    </xf>
    <xf numFmtId="43" fontId="6" fillId="0" borderId="0" xfId="1" applyNumberFormat="1" applyFont="1" applyAlignment="1">
      <alignment vertical="center"/>
    </xf>
    <xf numFmtId="43" fontId="6" fillId="2" borderId="3" xfId="1" applyNumberFormat="1" applyFont="1" applyFill="1" applyBorder="1" applyAlignment="1">
      <alignment vertical="center" wrapText="1"/>
    </xf>
    <xf numFmtId="43" fontId="6" fillId="0" borderId="0" xfId="1" applyNumberFormat="1" applyFont="1" applyFill="1" applyBorder="1" applyAlignment="1">
      <alignment horizontal="left" vertical="center" wrapText="1"/>
    </xf>
    <xf numFmtId="43" fontId="6" fillId="0" borderId="0" xfId="1" applyNumberFormat="1" applyFont="1" applyFill="1" applyBorder="1" applyAlignment="1">
      <alignment horizontal="left" vertical="center"/>
    </xf>
    <xf numFmtId="43" fontId="6" fillId="2" borderId="11" xfId="1" applyNumberFormat="1" applyFont="1" applyFill="1" applyBorder="1" applyAlignment="1">
      <alignment vertical="center" wrapText="1"/>
    </xf>
    <xf numFmtId="43" fontId="6" fillId="0" borderId="0" xfId="1" applyNumberFormat="1" applyFont="1" applyBorder="1" applyAlignment="1">
      <alignment vertical="center"/>
    </xf>
    <xf numFmtId="43" fontId="13" fillId="4" borderId="0" xfId="1" applyNumberFormat="1" applyFont="1" applyFill="1" applyAlignment="1">
      <alignment vertical="center"/>
    </xf>
    <xf numFmtId="43" fontId="6" fillId="0" borderId="13" xfId="1" applyNumberFormat="1" applyFont="1" applyFill="1" applyBorder="1" applyAlignment="1">
      <alignment horizontal="center" vertical="center"/>
    </xf>
    <xf numFmtId="43" fontId="6" fillId="0" borderId="0" xfId="1" applyNumberFormat="1" applyFont="1" applyFill="1" applyBorder="1">
      <alignment vertical="center"/>
    </xf>
    <xf numFmtId="43" fontId="13" fillId="7" borderId="0" xfId="1" applyNumberFormat="1" applyFont="1" applyFill="1" applyAlignment="1">
      <alignment vertical="center"/>
    </xf>
    <xf numFmtId="43" fontId="13" fillId="9" borderId="0" xfId="1" applyNumberFormat="1" applyFont="1" applyFill="1" applyAlignment="1">
      <alignment vertical="center"/>
    </xf>
    <xf numFmtId="43" fontId="12" fillId="0" borderId="7" xfId="1" applyNumberFormat="1" applyFont="1" applyFill="1" applyBorder="1" applyAlignment="1">
      <alignment vertical="center"/>
    </xf>
    <xf numFmtId="43" fontId="8" fillId="0" borderId="0" xfId="1" applyNumberFormat="1" applyFont="1" applyAlignment="1">
      <alignment horizontal="right" vertical="center"/>
    </xf>
    <xf numFmtId="43" fontId="6" fillId="2" borderId="5" xfId="1" applyNumberFormat="1" applyFont="1" applyFill="1" applyBorder="1" applyAlignment="1">
      <alignment horizontal="center" vertical="center"/>
    </xf>
    <xf numFmtId="43" fontId="6" fillId="0" borderId="7" xfId="1" applyNumberFormat="1" applyFont="1" applyFill="1" applyBorder="1" applyAlignment="1">
      <alignment horizontal="left" vertical="center"/>
    </xf>
    <xf numFmtId="43" fontId="6" fillId="2" borderId="12" xfId="1" applyNumberFormat="1" applyFont="1" applyFill="1" applyBorder="1" applyAlignment="1">
      <alignment horizontal="center" vertical="center"/>
    </xf>
    <xf numFmtId="43" fontId="6" fillId="0" borderId="0" xfId="1" applyNumberFormat="1" applyFont="1" applyBorder="1" applyAlignment="1">
      <alignment horizontal="center" vertical="center"/>
    </xf>
    <xf numFmtId="43" fontId="13" fillId="6" borderId="0" xfId="1" applyNumberFormat="1" applyFont="1" applyFill="1" applyAlignment="1">
      <alignment vertical="center"/>
    </xf>
    <xf numFmtId="43" fontId="6" fillId="0" borderId="13" xfId="1" applyNumberFormat="1" applyFont="1" applyBorder="1" applyAlignment="1">
      <alignment horizontal="center" vertical="center"/>
    </xf>
    <xf numFmtId="43" fontId="6" fillId="0" borderId="7" xfId="1" applyNumberFormat="1" applyFont="1" applyBorder="1">
      <alignment vertical="center"/>
    </xf>
    <xf numFmtId="43" fontId="6" fillId="0" borderId="12" xfId="1" applyNumberFormat="1" applyFont="1" applyBorder="1">
      <alignment vertical="center"/>
    </xf>
    <xf numFmtId="43" fontId="6" fillId="0" borderId="0" xfId="1" applyNumberFormat="1" applyFont="1" applyAlignment="1">
      <alignment horizontal="center" vertical="center"/>
    </xf>
    <xf numFmtId="43" fontId="13" fillId="5" borderId="0" xfId="1" applyNumberFormat="1" applyFont="1" applyFill="1" applyAlignment="1">
      <alignment vertical="center"/>
    </xf>
    <xf numFmtId="43" fontId="13" fillId="8" borderId="0" xfId="1" applyNumberFormat="1" applyFont="1" applyFill="1" applyAlignment="1">
      <alignment horizontal="center" vertical="center" wrapText="1"/>
    </xf>
    <xf numFmtId="43" fontId="15" fillId="0" borderId="13" xfId="1" applyNumberFormat="1" applyFont="1" applyFill="1" applyBorder="1" applyAlignment="1">
      <alignment horizontal="center" vertical="center"/>
    </xf>
    <xf numFmtId="43" fontId="15" fillId="0" borderId="7" xfId="1" applyNumberFormat="1" applyFont="1" applyFill="1" applyBorder="1" applyAlignment="1">
      <alignment horizontal="left" vertical="center"/>
    </xf>
    <xf numFmtId="43" fontId="15" fillId="0" borderId="12" xfId="1" applyNumberFormat="1" applyFont="1" applyFill="1" applyBorder="1" applyAlignment="1">
      <alignment horizontal="left" vertical="center"/>
    </xf>
    <xf numFmtId="43" fontId="13" fillId="10" borderId="0" xfId="1" applyNumberFormat="1" applyFont="1" applyFill="1" applyAlignment="1">
      <alignment vertical="center"/>
    </xf>
    <xf numFmtId="43" fontId="6" fillId="0" borderId="0" xfId="1" applyNumberFormat="1" applyFont="1" applyBorder="1" applyAlignment="1">
      <alignment horizontal="center" vertical="center" wrapText="1"/>
    </xf>
    <xf numFmtId="43" fontId="15" fillId="0" borderId="0" xfId="1" applyNumberFormat="1" applyFont="1" applyFill="1" applyBorder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12" fillId="9" borderId="0" xfId="1" applyFont="1" applyFill="1" applyAlignment="1">
      <alignment vertical="center"/>
    </xf>
    <xf numFmtId="43" fontId="13" fillId="7" borderId="0" xfId="1" applyFont="1" applyFill="1" applyAlignment="1">
      <alignment horizontal="center" vertical="center" wrapText="1"/>
    </xf>
    <xf numFmtId="43" fontId="6" fillId="0" borderId="0" xfId="1" applyFont="1" applyAlignment="1">
      <alignment horizontal="center" vertical="center"/>
    </xf>
    <xf numFmtId="43" fontId="6" fillId="0" borderId="0" xfId="1" applyFont="1" applyAlignment="1">
      <alignment vertical="center"/>
    </xf>
    <xf numFmtId="43" fontId="6" fillId="0" borderId="0" xfId="1" applyFont="1" applyAlignment="1">
      <alignment horizontal="center" vertical="center" wrapText="1"/>
    </xf>
    <xf numFmtId="43" fontId="6" fillId="0" borderId="0" xfId="1" applyFont="1" applyAlignment="1">
      <alignment horizontal="right" vertical="center"/>
    </xf>
    <xf numFmtId="43" fontId="13" fillId="5" borderId="0" xfId="1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176" fontId="15" fillId="0" borderId="4" xfId="0" applyNumberFormat="1" applyFont="1" applyFill="1" applyBorder="1" applyAlignment="1">
      <alignment vertical="center"/>
    </xf>
    <xf numFmtId="43" fontId="15" fillId="0" borderId="4" xfId="1" applyNumberFormat="1" applyFont="1" applyFill="1" applyBorder="1" applyAlignment="1">
      <alignment horizontal="left" vertical="center"/>
    </xf>
    <xf numFmtId="9" fontId="5" fillId="0" borderId="0" xfId="2" applyFont="1" applyAlignment="1">
      <alignment horizontal="center" vertical="center"/>
    </xf>
    <xf numFmtId="0" fontId="10" fillId="2" borderId="8" xfId="3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6" fillId="11" borderId="14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43" fontId="16" fillId="11" borderId="17" xfId="1" applyFont="1" applyFill="1" applyBorder="1" applyAlignment="1">
      <alignment horizontal="center" vertical="center"/>
    </xf>
    <xf numFmtId="43" fontId="16" fillId="11" borderId="18" xfId="1" applyFont="1" applyFill="1" applyBorder="1" applyAlignment="1">
      <alignment horizontal="center" vertical="center"/>
    </xf>
    <xf numFmtId="43" fontId="16" fillId="11" borderId="19" xfId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</cellXfs>
  <cellStyles count="4">
    <cellStyle name="一般" xfId="0" builtinId="0"/>
    <cellStyle name="千分位" xfId="1" builtinId="3"/>
    <cellStyle name="百分比" xfId="2" builtinId="5"/>
    <cellStyle name="超連結" xfId="3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tabSelected="1" zoomScale="80" zoomScaleNormal="80" workbookViewId="0">
      <selection sqref="A1:M1"/>
    </sheetView>
  </sheetViews>
  <sheetFormatPr defaultColWidth="8.75" defaultRowHeight="15" x14ac:dyDescent="0.25"/>
  <cols>
    <col min="1" max="1" width="15" style="6" customWidth="1"/>
    <col min="2" max="2" width="40.625" style="8" customWidth="1"/>
    <col min="3" max="3" width="7.125" style="8" customWidth="1"/>
    <col min="4" max="4" width="9.375" style="8" bestFit="1" customWidth="1"/>
    <col min="5" max="5" width="9.375" style="9" bestFit="1" customWidth="1"/>
    <col min="6" max="6" width="12.375" style="101" bestFit="1" customWidth="1"/>
    <col min="7" max="7" width="0.875" style="10" customWidth="1"/>
    <col min="8" max="8" width="19.875" style="6" customWidth="1"/>
    <col min="9" max="9" width="37.625" style="6" customWidth="1"/>
    <col min="10" max="10" width="7.125" style="6" customWidth="1"/>
    <col min="11" max="11" width="9.25" style="6" bestFit="1" customWidth="1"/>
    <col min="12" max="12" width="13.625" style="6" bestFit="1" customWidth="1"/>
    <col min="13" max="13" width="12.375" style="122" bestFit="1" customWidth="1"/>
    <col min="14" max="16384" width="8.75" style="6"/>
  </cols>
  <sheetData>
    <row r="1" spans="1:16" ht="24" x14ac:dyDescent="0.25">
      <c r="A1" s="143" t="s">
        <v>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6" ht="17.100000000000001" customHeight="1" thickBot="1" x14ac:dyDescent="0.3">
      <c r="A2" s="7" t="s">
        <v>11</v>
      </c>
      <c r="M2" s="113" t="s">
        <v>205</v>
      </c>
    </row>
    <row r="3" spans="1:16" ht="20.100000000000001" customHeight="1" x14ac:dyDescent="0.25">
      <c r="A3" s="11" t="s">
        <v>12</v>
      </c>
      <c r="B3" s="12"/>
      <c r="C3" s="12"/>
      <c r="D3" s="12"/>
      <c r="E3" s="12"/>
      <c r="F3" s="102"/>
      <c r="G3" s="13"/>
      <c r="H3" s="14" t="s">
        <v>13</v>
      </c>
      <c r="I3" s="15"/>
      <c r="J3" s="16"/>
      <c r="K3" s="16"/>
      <c r="L3" s="16"/>
      <c r="M3" s="114"/>
    </row>
    <row r="4" spans="1:16" s="10" customFormat="1" ht="3.95" customHeight="1" x14ac:dyDescent="0.25">
      <c r="A4" s="17"/>
      <c r="B4" s="18"/>
      <c r="C4" s="18"/>
      <c r="D4" s="18"/>
      <c r="E4" s="18"/>
      <c r="F4" s="103"/>
      <c r="G4" s="18"/>
      <c r="H4" s="19"/>
      <c r="I4" s="20"/>
      <c r="J4" s="21"/>
      <c r="K4" s="21"/>
      <c r="L4" s="21"/>
      <c r="M4" s="115"/>
    </row>
    <row r="5" spans="1:16" ht="20.100000000000001" customHeight="1" x14ac:dyDescent="0.25">
      <c r="A5" s="22" t="s">
        <v>14</v>
      </c>
      <c r="B5" s="23"/>
      <c r="C5" s="24" t="s">
        <v>15</v>
      </c>
      <c r="D5" s="153"/>
      <c r="E5" s="153"/>
      <c r="F5" s="153"/>
      <c r="G5" s="26"/>
      <c r="H5" s="27" t="s">
        <v>16</v>
      </c>
      <c r="I5" s="25"/>
      <c r="J5" s="144"/>
      <c r="K5" s="144"/>
      <c r="L5" s="144"/>
      <c r="M5" s="145"/>
    </row>
    <row r="6" spans="1:16" s="10" customFormat="1" ht="3.95" customHeight="1" x14ac:dyDescent="0.25">
      <c r="A6" s="17"/>
      <c r="B6" s="18"/>
      <c r="C6" s="18"/>
      <c r="D6" s="18"/>
      <c r="E6" s="21"/>
      <c r="F6" s="104"/>
      <c r="G6" s="28"/>
      <c r="H6" s="21"/>
      <c r="I6" s="21"/>
      <c r="J6" s="28"/>
      <c r="K6" s="28"/>
      <c r="L6" s="28"/>
      <c r="M6" s="115"/>
    </row>
    <row r="7" spans="1:16" ht="20.100000000000001" customHeight="1" thickBot="1" x14ac:dyDescent="0.3">
      <c r="A7" s="29" t="s">
        <v>17</v>
      </c>
      <c r="B7" s="30"/>
      <c r="C7" s="31"/>
      <c r="D7" s="31"/>
      <c r="E7" s="31"/>
      <c r="F7" s="105"/>
      <c r="G7" s="31"/>
      <c r="H7" s="32" t="s">
        <v>18</v>
      </c>
      <c r="I7" s="33"/>
      <c r="J7" s="33"/>
      <c r="K7" s="33"/>
      <c r="L7" s="33"/>
      <c r="M7" s="116"/>
    </row>
    <row r="8" spans="1:16" ht="8.4499999999999993" customHeight="1" x14ac:dyDescent="0.25">
      <c r="B8" s="34"/>
      <c r="C8" s="34"/>
      <c r="D8" s="34"/>
      <c r="E8" s="35"/>
      <c r="F8" s="106"/>
      <c r="G8" s="20"/>
      <c r="H8" s="36"/>
      <c r="I8" s="36"/>
      <c r="J8" s="36"/>
      <c r="K8" s="36"/>
      <c r="L8" s="36"/>
      <c r="M8" s="117"/>
    </row>
    <row r="9" spans="1:16" ht="16.5" customHeight="1" thickBot="1" x14ac:dyDescent="0.3">
      <c r="A9" s="37" t="s">
        <v>19</v>
      </c>
      <c r="B9" s="38"/>
      <c r="C9" s="38"/>
      <c r="D9" s="38"/>
      <c r="E9" s="39"/>
      <c r="F9" s="107"/>
      <c r="G9" s="40"/>
      <c r="H9" s="37" t="s">
        <v>150</v>
      </c>
      <c r="I9" s="38"/>
      <c r="J9" s="38"/>
      <c r="K9" s="38"/>
      <c r="L9" s="39"/>
      <c r="M9" s="107"/>
    </row>
    <row r="10" spans="1:16" x14ac:dyDescent="0.25">
      <c r="A10" s="6" t="s">
        <v>20</v>
      </c>
      <c r="B10" s="8" t="s">
        <v>21</v>
      </c>
      <c r="C10" s="44" t="s">
        <v>22</v>
      </c>
      <c r="D10" s="44" t="s">
        <v>23</v>
      </c>
      <c r="E10" s="45" t="s">
        <v>24</v>
      </c>
      <c r="F10" s="108" t="s">
        <v>25</v>
      </c>
      <c r="G10" s="21"/>
      <c r="H10" s="6" t="str">
        <f t="shared" ref="H10:M10" si="0">A10</f>
        <v>型號</v>
      </c>
      <c r="I10" s="8" t="str">
        <f t="shared" si="0"/>
        <v>規格</v>
      </c>
      <c r="J10" s="44" t="str">
        <f t="shared" si="0"/>
        <v>單位</v>
      </c>
      <c r="K10" s="44" t="str">
        <f t="shared" si="0"/>
        <v>NTD</v>
      </c>
      <c r="L10" s="45" t="str">
        <f t="shared" si="0"/>
        <v>需求量</v>
      </c>
      <c r="M10" s="108" t="str">
        <f t="shared" si="0"/>
        <v>預估額度</v>
      </c>
    </row>
    <row r="11" spans="1:16" x14ac:dyDescent="0.25">
      <c r="A11" s="6" t="s">
        <v>26</v>
      </c>
      <c r="B11" s="90" t="s">
        <v>27</v>
      </c>
      <c r="C11" s="8" t="s">
        <v>28</v>
      </c>
      <c r="D11" s="131">
        <v>58</v>
      </c>
      <c r="E11" s="48"/>
      <c r="F11" s="99">
        <f>D11*E11</f>
        <v>0</v>
      </c>
      <c r="G11" s="49"/>
      <c r="H11" s="10" t="s">
        <v>144</v>
      </c>
      <c r="I11" s="91" t="s">
        <v>147</v>
      </c>
      <c r="J11" s="62" t="s">
        <v>151</v>
      </c>
      <c r="K11" s="63">
        <v>100</v>
      </c>
      <c r="L11" s="48"/>
      <c r="M11" s="99">
        <f>K11*L11</f>
        <v>0</v>
      </c>
      <c r="P11" s="36"/>
    </row>
    <row r="12" spans="1:16" ht="15.75" thickBot="1" x14ac:dyDescent="0.3">
      <c r="A12" s="6" t="s">
        <v>31</v>
      </c>
      <c r="B12" s="90" t="s">
        <v>32</v>
      </c>
      <c r="C12" s="8" t="s">
        <v>28</v>
      </c>
      <c r="D12" s="131">
        <v>116</v>
      </c>
      <c r="E12" s="48"/>
      <c r="F12" s="99">
        <f t="shared" ref="F12:F19" si="1">D12*E12</f>
        <v>0</v>
      </c>
      <c r="G12" s="49"/>
      <c r="H12" s="10" t="s">
        <v>145</v>
      </c>
      <c r="I12" s="91" t="s">
        <v>146</v>
      </c>
      <c r="J12" s="62" t="s">
        <v>151</v>
      </c>
      <c r="K12" s="63">
        <v>100</v>
      </c>
      <c r="L12" s="53"/>
      <c r="M12" s="100">
        <f>K12*L12</f>
        <v>0</v>
      </c>
    </row>
    <row r="13" spans="1:16" x14ac:dyDescent="0.25">
      <c r="A13" s="6" t="s">
        <v>34</v>
      </c>
      <c r="B13" s="90" t="s">
        <v>35</v>
      </c>
      <c r="C13" s="8" t="s">
        <v>28</v>
      </c>
      <c r="D13" s="131">
        <v>232</v>
      </c>
      <c r="E13" s="48"/>
      <c r="F13" s="99">
        <f t="shared" si="1"/>
        <v>0</v>
      </c>
      <c r="G13" s="49"/>
      <c r="H13" s="36"/>
      <c r="I13" s="36"/>
      <c r="J13" s="36"/>
      <c r="K13" s="36"/>
      <c r="L13" s="36"/>
      <c r="M13" s="117"/>
    </row>
    <row r="14" spans="1:16" ht="15.75" thickBot="1" x14ac:dyDescent="0.3">
      <c r="A14" s="6" t="s">
        <v>38</v>
      </c>
      <c r="B14" s="90" t="s">
        <v>39</v>
      </c>
      <c r="C14" s="8" t="s">
        <v>28</v>
      </c>
      <c r="D14" s="131">
        <v>464</v>
      </c>
      <c r="E14" s="48"/>
      <c r="F14" s="99">
        <f t="shared" si="1"/>
        <v>0</v>
      </c>
      <c r="G14" s="49"/>
      <c r="H14" s="55" t="s">
        <v>154</v>
      </c>
      <c r="I14" s="56"/>
      <c r="J14" s="56"/>
      <c r="K14" s="56"/>
      <c r="L14" s="57"/>
      <c r="M14" s="118"/>
    </row>
    <row r="15" spans="1:16" x14ac:dyDescent="0.25">
      <c r="A15" s="6" t="s">
        <v>42</v>
      </c>
      <c r="B15" s="90" t="s">
        <v>43</v>
      </c>
      <c r="C15" s="8" t="s">
        <v>28</v>
      </c>
      <c r="D15" s="131">
        <v>58</v>
      </c>
      <c r="E15" s="48"/>
      <c r="F15" s="99">
        <f t="shared" si="1"/>
        <v>0</v>
      </c>
      <c r="G15" s="49"/>
      <c r="H15" s="6" t="str">
        <f t="shared" ref="H15:M15" si="2">A10</f>
        <v>型號</v>
      </c>
      <c r="I15" s="8" t="str">
        <f t="shared" si="2"/>
        <v>規格</v>
      </c>
      <c r="J15" s="8" t="str">
        <f t="shared" si="2"/>
        <v>單位</v>
      </c>
      <c r="K15" s="136" t="str">
        <f t="shared" si="2"/>
        <v>NTD</v>
      </c>
      <c r="L15" s="46" t="str">
        <f t="shared" si="2"/>
        <v>需求量</v>
      </c>
      <c r="M15" s="119" t="str">
        <f t="shared" si="2"/>
        <v>預估額度</v>
      </c>
    </row>
    <row r="16" spans="1:16" x14ac:dyDescent="0.25">
      <c r="A16" s="6" t="s">
        <v>45</v>
      </c>
      <c r="B16" s="90" t="s">
        <v>46</v>
      </c>
      <c r="C16" s="8" t="s">
        <v>28</v>
      </c>
      <c r="D16" s="131">
        <v>116</v>
      </c>
      <c r="E16" s="48"/>
      <c r="F16" s="99">
        <f t="shared" si="1"/>
        <v>0</v>
      </c>
      <c r="G16" s="49"/>
      <c r="H16" s="6" t="s">
        <v>56</v>
      </c>
      <c r="I16" s="8"/>
      <c r="J16" s="8" t="s">
        <v>57</v>
      </c>
      <c r="K16" s="137" t="s">
        <v>58</v>
      </c>
      <c r="L16" s="50"/>
      <c r="M16" s="120">
        <v>0</v>
      </c>
    </row>
    <row r="17" spans="1:13" x14ac:dyDescent="0.25">
      <c r="A17" s="6" t="s">
        <v>48</v>
      </c>
      <c r="B17" s="90" t="s">
        <v>49</v>
      </c>
      <c r="C17" s="8" t="s">
        <v>28</v>
      </c>
      <c r="D17" s="131">
        <v>232</v>
      </c>
      <c r="E17" s="48"/>
      <c r="F17" s="99">
        <f t="shared" si="1"/>
        <v>0</v>
      </c>
      <c r="G17" s="49"/>
      <c r="H17" s="64" t="s">
        <v>60</v>
      </c>
      <c r="I17" s="8"/>
      <c r="J17" s="8" t="s">
        <v>57</v>
      </c>
      <c r="K17" s="135">
        <v>0</v>
      </c>
      <c r="L17" s="50"/>
      <c r="M17" s="120">
        <v>0</v>
      </c>
    </row>
    <row r="18" spans="1:13" ht="15.75" thickBot="1" x14ac:dyDescent="0.3">
      <c r="A18" s="6" t="s">
        <v>51</v>
      </c>
      <c r="B18" s="90" t="s">
        <v>52</v>
      </c>
      <c r="C18" s="8" t="s">
        <v>28</v>
      </c>
      <c r="D18" s="131">
        <v>464</v>
      </c>
      <c r="E18" s="48"/>
      <c r="F18" s="99">
        <f t="shared" si="1"/>
        <v>0</v>
      </c>
      <c r="G18" s="49"/>
      <c r="H18" s="6" t="s">
        <v>62</v>
      </c>
      <c r="I18" s="8"/>
      <c r="J18" s="8" t="s">
        <v>57</v>
      </c>
      <c r="K18" s="137" t="s">
        <v>58</v>
      </c>
      <c r="L18" s="52"/>
      <c r="M18" s="121">
        <v>0</v>
      </c>
    </row>
    <row r="19" spans="1:13" ht="15.75" thickBot="1" x14ac:dyDescent="0.3">
      <c r="A19" s="6" t="s">
        <v>53</v>
      </c>
      <c r="B19" s="90" t="s">
        <v>54</v>
      </c>
      <c r="C19" s="8" t="s">
        <v>28</v>
      </c>
      <c r="D19" s="131">
        <v>464</v>
      </c>
      <c r="E19" s="53"/>
      <c r="F19" s="100">
        <f t="shared" si="1"/>
        <v>0</v>
      </c>
      <c r="G19" s="49"/>
      <c r="K19" s="135"/>
    </row>
    <row r="20" spans="1:13" ht="15.75" thickBot="1" x14ac:dyDescent="0.3">
      <c r="B20" s="47"/>
      <c r="D20" s="131"/>
      <c r="E20" s="54"/>
      <c r="F20" s="109"/>
      <c r="G20" s="40"/>
      <c r="H20" s="41" t="s">
        <v>155</v>
      </c>
      <c r="I20" s="42"/>
      <c r="J20" s="42"/>
      <c r="K20" s="138"/>
      <c r="L20" s="43"/>
      <c r="M20" s="123"/>
    </row>
    <row r="21" spans="1:13" ht="15.75" thickBot="1" x14ac:dyDescent="0.3">
      <c r="A21" s="58" t="s">
        <v>55</v>
      </c>
      <c r="B21" s="59"/>
      <c r="C21" s="59"/>
      <c r="D21" s="133"/>
      <c r="E21" s="60"/>
      <c r="F21" s="110"/>
      <c r="G21" s="21"/>
      <c r="H21" s="6" t="str">
        <f t="shared" ref="H21:M21" si="3">A10</f>
        <v>型號</v>
      </c>
      <c r="I21" s="8" t="str">
        <f t="shared" si="3"/>
        <v>規格</v>
      </c>
      <c r="J21" s="44" t="str">
        <f t="shared" si="3"/>
        <v>單位</v>
      </c>
      <c r="K21" s="134" t="str">
        <f t="shared" si="3"/>
        <v>NTD</v>
      </c>
      <c r="L21" s="46" t="str">
        <f t="shared" si="3"/>
        <v>需求量</v>
      </c>
      <c r="M21" s="119" t="str">
        <f t="shared" si="3"/>
        <v>預估額度</v>
      </c>
    </row>
    <row r="22" spans="1:13" x14ac:dyDescent="0.25">
      <c r="A22" s="6" t="str">
        <f t="shared" ref="A22:F22" si="4">A10</f>
        <v>型號</v>
      </c>
      <c r="B22" s="8" t="str">
        <f t="shared" si="4"/>
        <v>規格</v>
      </c>
      <c r="C22" s="44" t="str">
        <f t="shared" si="4"/>
        <v>單位</v>
      </c>
      <c r="D22" s="134" t="str">
        <f t="shared" si="4"/>
        <v>NTD</v>
      </c>
      <c r="E22" s="45" t="str">
        <f t="shared" si="4"/>
        <v>需求量</v>
      </c>
      <c r="F22" s="108" t="str">
        <f t="shared" si="4"/>
        <v>預估額度</v>
      </c>
      <c r="G22" s="49"/>
      <c r="H22" s="6" t="s">
        <v>29</v>
      </c>
      <c r="I22" s="8"/>
      <c r="J22" s="8" t="s">
        <v>30</v>
      </c>
      <c r="K22" s="135">
        <v>0.67</v>
      </c>
      <c r="L22" s="50"/>
      <c r="M22" s="120">
        <f>K22*L22</f>
        <v>0</v>
      </c>
    </row>
    <row r="23" spans="1:13" x14ac:dyDescent="0.25">
      <c r="A23" s="10" t="s">
        <v>59</v>
      </c>
      <c r="B23" s="91" t="s">
        <v>27</v>
      </c>
      <c r="C23" s="62" t="s">
        <v>28</v>
      </c>
      <c r="D23" s="63">
        <v>58</v>
      </c>
      <c r="E23" s="48"/>
      <c r="F23" s="99">
        <f>D23*E23</f>
        <v>0</v>
      </c>
      <c r="G23" s="49"/>
      <c r="H23" s="6" t="s">
        <v>33</v>
      </c>
      <c r="I23" s="8"/>
      <c r="J23" s="8"/>
      <c r="K23" s="135"/>
      <c r="L23" s="50"/>
      <c r="M23" s="120"/>
    </row>
    <row r="24" spans="1:13" x14ac:dyDescent="0.25">
      <c r="A24" s="10" t="s">
        <v>61</v>
      </c>
      <c r="B24" s="91" t="s">
        <v>32</v>
      </c>
      <c r="C24" s="62" t="s">
        <v>28</v>
      </c>
      <c r="D24" s="63">
        <v>116</v>
      </c>
      <c r="E24" s="48"/>
      <c r="F24" s="99">
        <f t="shared" ref="F24:F26" si="5">D24*E24</f>
        <v>0</v>
      </c>
      <c r="G24" s="49"/>
      <c r="H24" s="51" t="s">
        <v>36</v>
      </c>
      <c r="I24" s="8"/>
      <c r="J24" s="8" t="s">
        <v>37</v>
      </c>
      <c r="K24" s="135">
        <v>2.6</v>
      </c>
      <c r="L24" s="50"/>
      <c r="M24" s="120">
        <f t="shared" ref="M24:M28" si="6">K24*L24</f>
        <v>0</v>
      </c>
    </row>
    <row r="25" spans="1:13" x14ac:dyDescent="0.25">
      <c r="A25" s="10" t="s">
        <v>63</v>
      </c>
      <c r="B25" s="91" t="s">
        <v>35</v>
      </c>
      <c r="C25" s="62" t="s">
        <v>28</v>
      </c>
      <c r="D25" s="63">
        <v>232</v>
      </c>
      <c r="E25" s="48"/>
      <c r="F25" s="99">
        <f t="shared" si="5"/>
        <v>0</v>
      </c>
      <c r="G25" s="49"/>
      <c r="H25" s="51" t="s">
        <v>40</v>
      </c>
      <c r="I25" s="8"/>
      <c r="J25" s="8" t="s">
        <v>41</v>
      </c>
      <c r="K25" s="135">
        <v>1.2</v>
      </c>
      <c r="L25" s="50"/>
      <c r="M25" s="120">
        <f t="shared" si="6"/>
        <v>0</v>
      </c>
    </row>
    <row r="26" spans="1:13" x14ac:dyDescent="0.25">
      <c r="A26" s="10" t="s">
        <v>64</v>
      </c>
      <c r="B26" s="91" t="s">
        <v>39</v>
      </c>
      <c r="C26" s="62" t="s">
        <v>28</v>
      </c>
      <c r="D26" s="63">
        <v>464</v>
      </c>
      <c r="E26" s="48"/>
      <c r="F26" s="99">
        <f t="shared" si="5"/>
        <v>0</v>
      </c>
      <c r="G26" s="49"/>
      <c r="H26" s="6" t="s">
        <v>44</v>
      </c>
      <c r="I26" s="8"/>
      <c r="J26" s="8"/>
      <c r="K26" s="135"/>
      <c r="L26" s="50"/>
      <c r="M26" s="120"/>
    </row>
    <row r="27" spans="1:13" ht="15.75" thickBot="1" x14ac:dyDescent="0.3">
      <c r="A27" s="10" t="s">
        <v>65</v>
      </c>
      <c r="B27" s="91" t="s">
        <v>66</v>
      </c>
      <c r="C27" s="67" t="s">
        <v>67</v>
      </c>
      <c r="D27" s="63">
        <v>58</v>
      </c>
      <c r="E27" s="53"/>
      <c r="F27" s="100">
        <f>D27*E27</f>
        <v>0</v>
      </c>
      <c r="G27" s="40"/>
      <c r="H27" s="51" t="s">
        <v>47</v>
      </c>
      <c r="I27" s="8"/>
      <c r="J27" s="8" t="s">
        <v>41</v>
      </c>
      <c r="K27" s="135">
        <v>4</v>
      </c>
      <c r="L27" s="50"/>
      <c r="M27" s="120">
        <f t="shared" si="6"/>
        <v>0</v>
      </c>
    </row>
    <row r="28" spans="1:13" ht="15.75" thickBot="1" x14ac:dyDescent="0.3">
      <c r="A28" s="10"/>
      <c r="B28" s="61"/>
      <c r="C28" s="67"/>
      <c r="D28" s="63"/>
      <c r="E28" s="54"/>
      <c r="F28" s="109"/>
      <c r="G28" s="21"/>
      <c r="H28" s="51" t="s">
        <v>50</v>
      </c>
      <c r="I28" s="8"/>
      <c r="J28" s="8" t="s">
        <v>41</v>
      </c>
      <c r="K28" s="135">
        <v>4</v>
      </c>
      <c r="L28" s="52"/>
      <c r="M28" s="121">
        <f t="shared" si="6"/>
        <v>0</v>
      </c>
    </row>
    <row r="29" spans="1:13" ht="15.75" thickBot="1" x14ac:dyDescent="0.3">
      <c r="A29" s="71" t="s">
        <v>149</v>
      </c>
      <c r="B29" s="72"/>
      <c r="C29" s="72"/>
      <c r="D29" s="72"/>
      <c r="E29" s="73"/>
      <c r="F29" s="111"/>
      <c r="G29" s="74"/>
      <c r="H29" s="146" t="s">
        <v>168</v>
      </c>
      <c r="I29" s="146"/>
      <c r="J29" s="146"/>
      <c r="K29" s="146"/>
      <c r="L29" s="146"/>
      <c r="M29" s="146"/>
    </row>
    <row r="30" spans="1:13" x14ac:dyDescent="0.25">
      <c r="A30" s="6" t="str">
        <f t="shared" ref="A30:F30" si="7">A10</f>
        <v>型號</v>
      </c>
      <c r="B30" s="8" t="str">
        <f t="shared" si="7"/>
        <v>規格</v>
      </c>
      <c r="C30" s="44" t="str">
        <f t="shared" si="7"/>
        <v>單位</v>
      </c>
      <c r="D30" s="44" t="str">
        <f t="shared" si="7"/>
        <v>NTD</v>
      </c>
      <c r="E30" s="45" t="str">
        <f t="shared" si="7"/>
        <v>需求量</v>
      </c>
      <c r="F30" s="108" t="str">
        <f t="shared" si="7"/>
        <v>預估額度</v>
      </c>
      <c r="G30" s="49"/>
    </row>
    <row r="31" spans="1:13" ht="15.75" thickBot="1" x14ac:dyDescent="0.3">
      <c r="A31" s="71" t="s">
        <v>76</v>
      </c>
      <c r="B31" s="71"/>
      <c r="C31" s="71"/>
      <c r="D31" s="71"/>
      <c r="E31" s="75">
        <v>1</v>
      </c>
      <c r="F31" s="112"/>
      <c r="G31" s="49"/>
      <c r="H31" s="65" t="s">
        <v>169</v>
      </c>
      <c r="I31" s="66"/>
      <c r="J31" s="66"/>
      <c r="K31" s="66"/>
      <c r="L31" s="66"/>
      <c r="M31" s="124"/>
    </row>
    <row r="32" spans="1:13" x14ac:dyDescent="0.25">
      <c r="A32" s="10" t="s">
        <v>78</v>
      </c>
      <c r="B32" s="92" t="s">
        <v>79</v>
      </c>
      <c r="C32" s="62" t="s">
        <v>28</v>
      </c>
      <c r="D32" s="131">
        <v>2.57</v>
      </c>
      <c r="E32" s="76"/>
      <c r="F32" s="99">
        <f t="shared" ref="F32:F75" si="8">D32*E32</f>
        <v>0</v>
      </c>
      <c r="G32" s="49"/>
      <c r="H32" s="6" t="str">
        <f t="shared" ref="H32:M32" si="9">A10</f>
        <v>型號</v>
      </c>
      <c r="I32" s="8" t="str">
        <f t="shared" si="9"/>
        <v>規格</v>
      </c>
      <c r="J32" s="44" t="str">
        <f t="shared" si="9"/>
        <v>單位</v>
      </c>
      <c r="K32" s="44" t="str">
        <f t="shared" si="9"/>
        <v>NTD</v>
      </c>
      <c r="L32" s="68" t="str">
        <f t="shared" si="9"/>
        <v>需求量</v>
      </c>
      <c r="M32" s="125" t="str">
        <f t="shared" si="9"/>
        <v>預估額度</v>
      </c>
    </row>
    <row r="33" spans="1:13" x14ac:dyDescent="0.25">
      <c r="A33" s="10" t="s">
        <v>81</v>
      </c>
      <c r="B33" s="92" t="s">
        <v>82</v>
      </c>
      <c r="C33" s="62" t="s">
        <v>28</v>
      </c>
      <c r="D33" s="131">
        <v>5.14</v>
      </c>
      <c r="E33" s="76"/>
      <c r="F33" s="99">
        <f t="shared" si="8"/>
        <v>0</v>
      </c>
      <c r="G33" s="49"/>
      <c r="H33" s="6" t="s">
        <v>68</v>
      </c>
      <c r="I33" s="96" t="s">
        <v>69</v>
      </c>
      <c r="J33" s="8" t="s">
        <v>70</v>
      </c>
      <c r="K33" s="69">
        <v>0</v>
      </c>
      <c r="L33" s="70"/>
      <c r="M33" s="126">
        <f>K33*L33</f>
        <v>0</v>
      </c>
    </row>
    <row r="34" spans="1:13" x14ac:dyDescent="0.25">
      <c r="A34" s="10" t="s">
        <v>84</v>
      </c>
      <c r="B34" s="92" t="s">
        <v>85</v>
      </c>
      <c r="C34" s="62" t="s">
        <v>28</v>
      </c>
      <c r="D34" s="131">
        <v>10.28</v>
      </c>
      <c r="E34" s="76"/>
      <c r="F34" s="99">
        <f t="shared" si="8"/>
        <v>0</v>
      </c>
      <c r="G34" s="49"/>
      <c r="H34" s="6" t="s">
        <v>71</v>
      </c>
      <c r="I34" s="96" t="s">
        <v>72</v>
      </c>
      <c r="J34" s="8" t="s">
        <v>73</v>
      </c>
      <c r="K34" s="69">
        <v>1.2</v>
      </c>
      <c r="L34" s="70"/>
      <c r="M34" s="126">
        <f t="shared" ref="M34:M41" si="10">K34*L34</f>
        <v>0</v>
      </c>
    </row>
    <row r="35" spans="1:13" x14ac:dyDescent="0.25">
      <c r="A35" s="10" t="s">
        <v>87</v>
      </c>
      <c r="B35" s="92" t="s">
        <v>88</v>
      </c>
      <c r="C35" s="62" t="s">
        <v>28</v>
      </c>
      <c r="D35" s="131">
        <v>20.56</v>
      </c>
      <c r="E35" s="76"/>
      <c r="F35" s="99">
        <f t="shared" si="8"/>
        <v>0</v>
      </c>
      <c r="G35" s="74"/>
      <c r="H35" s="6" t="s">
        <v>74</v>
      </c>
      <c r="I35" s="96" t="s">
        <v>75</v>
      </c>
      <c r="J35" s="8" t="s">
        <v>28</v>
      </c>
      <c r="K35" s="69">
        <v>7</v>
      </c>
      <c r="L35" s="70"/>
      <c r="M35" s="126">
        <f t="shared" si="10"/>
        <v>0</v>
      </c>
    </row>
    <row r="36" spans="1:13" x14ac:dyDescent="0.25">
      <c r="A36" s="10" t="s">
        <v>90</v>
      </c>
      <c r="B36" s="92" t="s">
        <v>91</v>
      </c>
      <c r="C36" s="62" t="s">
        <v>28</v>
      </c>
      <c r="D36" s="131">
        <v>41.12</v>
      </c>
      <c r="E36" s="76"/>
      <c r="F36" s="99">
        <f t="shared" si="8"/>
        <v>0</v>
      </c>
      <c r="G36" s="49"/>
      <c r="H36" s="6" t="s">
        <v>77</v>
      </c>
      <c r="I36" s="96" t="s">
        <v>27</v>
      </c>
      <c r="J36" s="8" t="s">
        <v>28</v>
      </c>
      <c r="K36" s="69">
        <v>58</v>
      </c>
      <c r="L36" s="70"/>
      <c r="M36" s="126">
        <f>K36*L36</f>
        <v>0</v>
      </c>
    </row>
    <row r="37" spans="1:13" x14ac:dyDescent="0.25">
      <c r="A37" s="10" t="s">
        <v>177</v>
      </c>
      <c r="B37" s="92" t="s">
        <v>186</v>
      </c>
      <c r="C37" s="62" t="s">
        <v>28</v>
      </c>
      <c r="D37" s="131">
        <v>1.6</v>
      </c>
      <c r="E37" s="76"/>
      <c r="F37" s="99">
        <f t="shared" si="8"/>
        <v>0</v>
      </c>
      <c r="G37" s="49"/>
      <c r="H37" s="6" t="s">
        <v>80</v>
      </c>
      <c r="I37" s="96" t="s">
        <v>32</v>
      </c>
      <c r="J37" s="8" t="s">
        <v>28</v>
      </c>
      <c r="K37" s="69">
        <v>116</v>
      </c>
      <c r="L37" s="70"/>
      <c r="M37" s="126">
        <f>K37*L37</f>
        <v>0</v>
      </c>
    </row>
    <row r="38" spans="1:13" x14ac:dyDescent="0.25">
      <c r="A38" s="10" t="s">
        <v>178</v>
      </c>
      <c r="B38" s="92" t="s">
        <v>187</v>
      </c>
      <c r="C38" s="62" t="s">
        <v>28</v>
      </c>
      <c r="D38" s="131">
        <v>3.2</v>
      </c>
      <c r="E38" s="76"/>
      <c r="F38" s="99">
        <f t="shared" si="8"/>
        <v>0</v>
      </c>
      <c r="G38" s="49"/>
      <c r="H38" s="6" t="s">
        <v>83</v>
      </c>
      <c r="I38" s="96" t="s">
        <v>35</v>
      </c>
      <c r="J38" s="8" t="s">
        <v>28</v>
      </c>
      <c r="K38" s="69">
        <v>232</v>
      </c>
      <c r="L38" s="70"/>
      <c r="M38" s="126">
        <f>K38*L38</f>
        <v>0</v>
      </c>
    </row>
    <row r="39" spans="1:13" x14ac:dyDescent="0.25">
      <c r="A39" s="10" t="s">
        <v>179</v>
      </c>
      <c r="B39" s="92" t="s">
        <v>188</v>
      </c>
      <c r="C39" s="62" t="s">
        <v>28</v>
      </c>
      <c r="D39" s="131">
        <v>6.4</v>
      </c>
      <c r="E39" s="76"/>
      <c r="F39" s="99">
        <f t="shared" si="8"/>
        <v>0</v>
      </c>
      <c r="G39" s="49"/>
      <c r="H39" s="6" t="s">
        <v>86</v>
      </c>
      <c r="I39" s="96" t="s">
        <v>39</v>
      </c>
      <c r="J39" s="8" t="s">
        <v>28</v>
      </c>
      <c r="K39" s="69">
        <v>464</v>
      </c>
      <c r="L39" s="70"/>
      <c r="M39" s="126">
        <f>K39*L39</f>
        <v>0</v>
      </c>
    </row>
    <row r="40" spans="1:13" x14ac:dyDescent="0.25">
      <c r="A40" s="10" t="s">
        <v>180</v>
      </c>
      <c r="B40" s="92" t="s">
        <v>189</v>
      </c>
      <c r="C40" s="62" t="s">
        <v>28</v>
      </c>
      <c r="D40" s="131">
        <v>1.74</v>
      </c>
      <c r="E40" s="76"/>
      <c r="F40" s="99">
        <f t="shared" si="8"/>
        <v>0</v>
      </c>
      <c r="G40" s="49"/>
      <c r="H40" s="6" t="s">
        <v>89</v>
      </c>
      <c r="I40" s="96" t="s">
        <v>43</v>
      </c>
      <c r="J40" s="8" t="s">
        <v>28</v>
      </c>
      <c r="K40" s="69">
        <v>58</v>
      </c>
      <c r="L40" s="70"/>
      <c r="M40" s="126">
        <f t="shared" si="10"/>
        <v>0</v>
      </c>
    </row>
    <row r="41" spans="1:13" x14ac:dyDescent="0.25">
      <c r="A41" s="10" t="s">
        <v>181</v>
      </c>
      <c r="B41" s="92" t="s">
        <v>190</v>
      </c>
      <c r="C41" s="62" t="s">
        <v>28</v>
      </c>
      <c r="D41" s="131">
        <v>3.48</v>
      </c>
      <c r="E41" s="76"/>
      <c r="F41" s="99">
        <f t="shared" si="8"/>
        <v>0</v>
      </c>
      <c r="G41" s="49"/>
      <c r="H41" s="6" t="s">
        <v>92</v>
      </c>
      <c r="I41" s="96" t="s">
        <v>93</v>
      </c>
      <c r="J41" s="8" t="s">
        <v>28</v>
      </c>
      <c r="K41" s="69">
        <v>116</v>
      </c>
      <c r="L41" s="70"/>
      <c r="M41" s="126">
        <f t="shared" si="10"/>
        <v>0</v>
      </c>
    </row>
    <row r="42" spans="1:13" x14ac:dyDescent="0.25">
      <c r="A42" s="10" t="s">
        <v>182</v>
      </c>
      <c r="B42" s="92" t="s">
        <v>191</v>
      </c>
      <c r="C42" s="62" t="s">
        <v>28</v>
      </c>
      <c r="D42" s="131">
        <v>6.96</v>
      </c>
      <c r="E42" s="76"/>
      <c r="F42" s="99">
        <f t="shared" si="8"/>
        <v>0</v>
      </c>
      <c r="G42" s="49"/>
      <c r="H42" s="6" t="s">
        <v>94</v>
      </c>
      <c r="I42" s="96" t="s">
        <v>49</v>
      </c>
      <c r="J42" s="8" t="s">
        <v>28</v>
      </c>
      <c r="K42" s="69">
        <v>232</v>
      </c>
      <c r="L42" s="70"/>
      <c r="M42" s="126">
        <f t="shared" ref="M42:M53" si="11">K42*L42</f>
        <v>0</v>
      </c>
    </row>
    <row r="43" spans="1:13" x14ac:dyDescent="0.25">
      <c r="A43" s="10" t="s">
        <v>183</v>
      </c>
      <c r="B43" s="92" t="s">
        <v>192</v>
      </c>
      <c r="C43" s="62" t="s">
        <v>28</v>
      </c>
      <c r="D43" s="131">
        <v>2.0499999999999998</v>
      </c>
      <c r="E43" s="76"/>
      <c r="F43" s="99">
        <f t="shared" si="8"/>
        <v>0</v>
      </c>
      <c r="G43" s="49"/>
      <c r="H43" s="6" t="s">
        <v>96</v>
      </c>
      <c r="I43" s="96" t="s">
        <v>52</v>
      </c>
      <c r="J43" s="8" t="s">
        <v>28</v>
      </c>
      <c r="K43" s="69">
        <v>464</v>
      </c>
      <c r="L43" s="70"/>
      <c r="M43" s="126">
        <f t="shared" si="11"/>
        <v>0</v>
      </c>
    </row>
    <row r="44" spans="1:13" x14ac:dyDescent="0.25">
      <c r="A44" s="10" t="s">
        <v>184</v>
      </c>
      <c r="B44" s="92" t="s">
        <v>193</v>
      </c>
      <c r="C44" s="62" t="s">
        <v>28</v>
      </c>
      <c r="D44" s="131">
        <v>4.0999999999999996</v>
      </c>
      <c r="E44" s="76"/>
      <c r="F44" s="99">
        <f t="shared" si="8"/>
        <v>0</v>
      </c>
      <c r="G44" s="49"/>
      <c r="H44" s="6" t="s">
        <v>98</v>
      </c>
      <c r="I44" s="97" t="s">
        <v>54</v>
      </c>
      <c r="J44" s="8" t="s">
        <v>28</v>
      </c>
      <c r="K44" s="69">
        <v>464</v>
      </c>
      <c r="L44" s="70"/>
      <c r="M44" s="126">
        <f t="shared" si="11"/>
        <v>0</v>
      </c>
    </row>
    <row r="45" spans="1:13" x14ac:dyDescent="0.25">
      <c r="A45" s="10" t="s">
        <v>185</v>
      </c>
      <c r="B45" s="92" t="s">
        <v>194</v>
      </c>
      <c r="C45" s="62" t="s">
        <v>28</v>
      </c>
      <c r="D45" s="131">
        <v>8.1999999999999993</v>
      </c>
      <c r="E45" s="76"/>
      <c r="F45" s="99">
        <f t="shared" si="8"/>
        <v>0</v>
      </c>
      <c r="G45" s="49"/>
      <c r="H45" s="6" t="s">
        <v>100</v>
      </c>
      <c r="I45" s="98" t="s">
        <v>101</v>
      </c>
      <c r="J45" s="8" t="s">
        <v>28</v>
      </c>
      <c r="K45" s="69">
        <v>2.0499999999999998</v>
      </c>
      <c r="L45" s="77"/>
      <c r="M45" s="126">
        <f t="shared" si="11"/>
        <v>0</v>
      </c>
    </row>
    <row r="46" spans="1:13" x14ac:dyDescent="0.25">
      <c r="A46" s="71" t="s">
        <v>175</v>
      </c>
      <c r="B46" s="93"/>
      <c r="C46" s="71"/>
      <c r="D46" s="132"/>
      <c r="E46" s="75"/>
      <c r="F46" s="99">
        <f t="shared" si="8"/>
        <v>0</v>
      </c>
      <c r="G46" s="49"/>
      <c r="H46" s="6" t="s">
        <v>103</v>
      </c>
      <c r="I46" s="98" t="s">
        <v>104</v>
      </c>
      <c r="J46" s="8" t="s">
        <v>28</v>
      </c>
      <c r="K46" s="69">
        <v>4.0999999999999996</v>
      </c>
      <c r="L46" s="77"/>
      <c r="M46" s="126">
        <f t="shared" si="11"/>
        <v>0</v>
      </c>
    </row>
    <row r="47" spans="1:13" x14ac:dyDescent="0.25">
      <c r="A47" s="10" t="s">
        <v>78</v>
      </c>
      <c r="B47" s="92" t="s">
        <v>95</v>
      </c>
      <c r="C47" s="62" t="s">
        <v>28</v>
      </c>
      <c r="D47" s="131">
        <v>3.66</v>
      </c>
      <c r="E47" s="76"/>
      <c r="F47" s="99">
        <f t="shared" si="8"/>
        <v>0</v>
      </c>
      <c r="G47" s="49"/>
      <c r="H47" s="6" t="s">
        <v>106</v>
      </c>
      <c r="I47" s="98" t="s">
        <v>107</v>
      </c>
      <c r="J47" s="8" t="s">
        <v>28</v>
      </c>
      <c r="K47" s="69">
        <v>8.1999999999999993</v>
      </c>
      <c r="L47" s="77"/>
      <c r="M47" s="126">
        <f t="shared" si="11"/>
        <v>0</v>
      </c>
    </row>
    <row r="48" spans="1:13" x14ac:dyDescent="0.25">
      <c r="A48" s="10" t="s">
        <v>81</v>
      </c>
      <c r="B48" s="92" t="s">
        <v>97</v>
      </c>
      <c r="C48" s="62" t="s">
        <v>28</v>
      </c>
      <c r="D48" s="131">
        <v>6.23</v>
      </c>
      <c r="E48" s="76"/>
      <c r="F48" s="99">
        <f t="shared" si="8"/>
        <v>0</v>
      </c>
      <c r="G48" s="49"/>
      <c r="H48" s="6" t="s">
        <v>108</v>
      </c>
      <c r="I48" s="98" t="s">
        <v>109</v>
      </c>
      <c r="J48" s="8" t="s">
        <v>28</v>
      </c>
      <c r="K48" s="69">
        <v>5</v>
      </c>
      <c r="L48" s="77"/>
      <c r="M48" s="126">
        <f t="shared" si="11"/>
        <v>0</v>
      </c>
    </row>
    <row r="49" spans="1:13" x14ac:dyDescent="0.25">
      <c r="A49" s="10" t="s">
        <v>84</v>
      </c>
      <c r="B49" s="92" t="s">
        <v>99</v>
      </c>
      <c r="C49" s="62" t="s">
        <v>28</v>
      </c>
      <c r="D49" s="131">
        <v>11.38</v>
      </c>
      <c r="E49" s="76"/>
      <c r="F49" s="99">
        <f t="shared" si="8"/>
        <v>0</v>
      </c>
      <c r="G49" s="49"/>
      <c r="H49" s="6" t="s">
        <v>111</v>
      </c>
      <c r="I49" s="98" t="s">
        <v>112</v>
      </c>
      <c r="J49" s="8" t="s">
        <v>28</v>
      </c>
      <c r="K49" s="69">
        <v>10</v>
      </c>
      <c r="L49" s="70"/>
      <c r="M49" s="126">
        <f t="shared" si="11"/>
        <v>0</v>
      </c>
    </row>
    <row r="50" spans="1:13" x14ac:dyDescent="0.25">
      <c r="A50" s="10" t="s">
        <v>87</v>
      </c>
      <c r="B50" s="92" t="s">
        <v>102</v>
      </c>
      <c r="C50" s="62" t="s">
        <v>28</v>
      </c>
      <c r="D50" s="131">
        <v>22.75</v>
      </c>
      <c r="E50" s="76"/>
      <c r="F50" s="99">
        <f t="shared" si="8"/>
        <v>0</v>
      </c>
      <c r="G50" s="74"/>
      <c r="H50" s="6" t="s">
        <v>114</v>
      </c>
      <c r="I50" s="97" t="s">
        <v>115</v>
      </c>
      <c r="J50" s="8" t="s">
        <v>28</v>
      </c>
      <c r="K50" s="69">
        <v>20</v>
      </c>
      <c r="L50" s="70"/>
      <c r="M50" s="126">
        <f t="shared" si="11"/>
        <v>0</v>
      </c>
    </row>
    <row r="51" spans="1:13" x14ac:dyDescent="0.25">
      <c r="A51" s="10" t="s">
        <v>90</v>
      </c>
      <c r="B51" s="92" t="s">
        <v>105</v>
      </c>
      <c r="C51" s="62" t="s">
        <v>28</v>
      </c>
      <c r="D51" s="131">
        <v>45.5</v>
      </c>
      <c r="E51" s="76"/>
      <c r="F51" s="99">
        <f t="shared" si="8"/>
        <v>0</v>
      </c>
      <c r="G51" s="49"/>
      <c r="H51" s="6" t="s">
        <v>117</v>
      </c>
      <c r="I51" s="96" t="s">
        <v>118</v>
      </c>
      <c r="J51" s="8" t="s">
        <v>28</v>
      </c>
      <c r="K51" s="69">
        <v>16</v>
      </c>
      <c r="L51" s="70"/>
      <c r="M51" s="126">
        <f t="shared" si="11"/>
        <v>0</v>
      </c>
    </row>
    <row r="52" spans="1:13" x14ac:dyDescent="0.25">
      <c r="A52" s="10" t="s">
        <v>177</v>
      </c>
      <c r="B52" s="92" t="s">
        <v>195</v>
      </c>
      <c r="C52" s="62" t="s">
        <v>28</v>
      </c>
      <c r="D52" s="131">
        <v>2.4</v>
      </c>
      <c r="E52" s="76"/>
      <c r="F52" s="99">
        <f t="shared" si="8"/>
        <v>0</v>
      </c>
      <c r="G52" s="49"/>
      <c r="H52" s="6" t="s">
        <v>120</v>
      </c>
      <c r="I52" s="96" t="s">
        <v>121</v>
      </c>
      <c r="J52" s="8" t="s">
        <v>28</v>
      </c>
      <c r="K52" s="69">
        <v>21</v>
      </c>
      <c r="L52" s="70"/>
      <c r="M52" s="126">
        <f t="shared" si="11"/>
        <v>0</v>
      </c>
    </row>
    <row r="53" spans="1:13" ht="15.75" thickBot="1" x14ac:dyDescent="0.3">
      <c r="A53" s="10" t="s">
        <v>178</v>
      </c>
      <c r="B53" s="92" t="s">
        <v>196</v>
      </c>
      <c r="C53" s="62" t="s">
        <v>28</v>
      </c>
      <c r="D53" s="131">
        <v>4.8</v>
      </c>
      <c r="E53" s="76"/>
      <c r="F53" s="99">
        <f t="shared" si="8"/>
        <v>0</v>
      </c>
      <c r="G53" s="49"/>
      <c r="H53" s="6" t="s">
        <v>123</v>
      </c>
      <c r="I53" s="96" t="s">
        <v>124</v>
      </c>
      <c r="J53" s="8" t="s">
        <v>28</v>
      </c>
      <c r="K53" s="69">
        <v>30</v>
      </c>
      <c r="L53" s="78"/>
      <c r="M53" s="127">
        <f t="shared" si="11"/>
        <v>0</v>
      </c>
    </row>
    <row r="54" spans="1:13" x14ac:dyDescent="0.25">
      <c r="A54" s="10" t="s">
        <v>179</v>
      </c>
      <c r="B54" s="92" t="s">
        <v>197</v>
      </c>
      <c r="C54" s="62" t="s">
        <v>28</v>
      </c>
      <c r="D54" s="131">
        <v>9.6</v>
      </c>
      <c r="E54" s="76"/>
      <c r="F54" s="99">
        <f t="shared" si="8"/>
        <v>0</v>
      </c>
      <c r="G54" s="49"/>
      <c r="M54" s="6"/>
    </row>
    <row r="55" spans="1:13" ht="15.75" thickBot="1" x14ac:dyDescent="0.3">
      <c r="A55" s="10" t="s">
        <v>180</v>
      </c>
      <c r="B55" s="92" t="s">
        <v>198</v>
      </c>
      <c r="C55" s="62" t="s">
        <v>28</v>
      </c>
      <c r="D55" s="131">
        <v>2.5</v>
      </c>
      <c r="E55" s="76"/>
      <c r="F55" s="99">
        <f t="shared" si="8"/>
        <v>0</v>
      </c>
      <c r="G55" s="49"/>
      <c r="H55" s="65" t="s">
        <v>170</v>
      </c>
      <c r="I55" s="66"/>
      <c r="J55" s="66"/>
      <c r="K55" s="66"/>
      <c r="L55" s="66"/>
      <c r="M55" s="124"/>
    </row>
    <row r="56" spans="1:13" x14ac:dyDescent="0.25">
      <c r="A56" s="10" t="s">
        <v>181</v>
      </c>
      <c r="B56" s="92" t="s">
        <v>199</v>
      </c>
      <c r="C56" s="62" t="s">
        <v>28</v>
      </c>
      <c r="D56" s="131">
        <v>5</v>
      </c>
      <c r="E56" s="76"/>
      <c r="F56" s="99">
        <f t="shared" si="8"/>
        <v>0</v>
      </c>
      <c r="G56" s="49"/>
      <c r="H56" s="36" t="str">
        <f t="shared" ref="H56:M56" si="12">A10</f>
        <v>型號</v>
      </c>
      <c r="I56" s="34" t="str">
        <f t="shared" si="12"/>
        <v>規格</v>
      </c>
      <c r="J56" s="34" t="str">
        <f t="shared" si="12"/>
        <v>單位</v>
      </c>
      <c r="K56" s="34" t="str">
        <f t="shared" si="12"/>
        <v>NTD</v>
      </c>
      <c r="L56" s="46" t="str">
        <f t="shared" si="12"/>
        <v>需求量</v>
      </c>
      <c r="M56" s="119" t="str">
        <f t="shared" si="12"/>
        <v>預估額度</v>
      </c>
    </row>
    <row r="57" spans="1:13" x14ac:dyDescent="0.25">
      <c r="A57" s="10" t="s">
        <v>182</v>
      </c>
      <c r="B57" s="92" t="s">
        <v>200</v>
      </c>
      <c r="C57" s="62" t="s">
        <v>28</v>
      </c>
      <c r="D57" s="131">
        <v>10</v>
      </c>
      <c r="E57" s="76"/>
      <c r="F57" s="99">
        <f t="shared" si="8"/>
        <v>0</v>
      </c>
      <c r="G57" s="49"/>
      <c r="H57" s="6" t="s">
        <v>158</v>
      </c>
      <c r="I57" s="96" t="s">
        <v>162</v>
      </c>
      <c r="J57" s="6" t="s">
        <v>156</v>
      </c>
      <c r="K57" s="135">
        <v>0.67</v>
      </c>
      <c r="L57" s="70"/>
      <c r="M57" s="126">
        <f t="shared" ref="M57:M60" si="13">K57*L57</f>
        <v>0</v>
      </c>
    </row>
    <row r="58" spans="1:13" x14ac:dyDescent="0.25">
      <c r="A58" s="10" t="s">
        <v>183</v>
      </c>
      <c r="B58" s="92" t="s">
        <v>201</v>
      </c>
      <c r="C58" s="62" t="s">
        <v>28</v>
      </c>
      <c r="D58" s="131">
        <v>2.75</v>
      </c>
      <c r="E58" s="76"/>
      <c r="F58" s="99">
        <f t="shared" si="8"/>
        <v>0</v>
      </c>
      <c r="G58" s="49"/>
      <c r="H58" s="6" t="s">
        <v>159</v>
      </c>
      <c r="I58" s="96" t="s">
        <v>163</v>
      </c>
      <c r="J58" s="6" t="s">
        <v>156</v>
      </c>
      <c r="K58" s="135">
        <v>0.1</v>
      </c>
      <c r="L58" s="70"/>
      <c r="M58" s="126">
        <f t="shared" si="13"/>
        <v>0</v>
      </c>
    </row>
    <row r="59" spans="1:13" x14ac:dyDescent="0.25">
      <c r="A59" s="10" t="s">
        <v>184</v>
      </c>
      <c r="B59" s="92" t="s">
        <v>202</v>
      </c>
      <c r="C59" s="62" t="s">
        <v>28</v>
      </c>
      <c r="D59" s="131">
        <v>5.5</v>
      </c>
      <c r="E59" s="76"/>
      <c r="F59" s="99">
        <f t="shared" si="8"/>
        <v>0</v>
      </c>
      <c r="G59" s="49"/>
      <c r="H59" s="54" t="s">
        <v>167</v>
      </c>
      <c r="I59" s="96" t="s">
        <v>164</v>
      </c>
      <c r="J59" s="20" t="s">
        <v>157</v>
      </c>
      <c r="K59" s="135">
        <v>0.2</v>
      </c>
      <c r="L59" s="70"/>
      <c r="M59" s="126">
        <f t="shared" si="13"/>
        <v>0</v>
      </c>
    </row>
    <row r="60" spans="1:13" ht="15.75" thickBot="1" x14ac:dyDescent="0.3">
      <c r="A60" s="10" t="s">
        <v>185</v>
      </c>
      <c r="B60" s="92" t="s">
        <v>203</v>
      </c>
      <c r="C60" s="62" t="s">
        <v>28</v>
      </c>
      <c r="D60" s="131">
        <v>11</v>
      </c>
      <c r="E60" s="76"/>
      <c r="F60" s="99">
        <f t="shared" si="8"/>
        <v>0</v>
      </c>
      <c r="G60" s="49"/>
      <c r="H60" s="54" t="s">
        <v>160</v>
      </c>
      <c r="I60" s="96" t="s">
        <v>165</v>
      </c>
      <c r="J60" s="20" t="s">
        <v>157</v>
      </c>
      <c r="K60" s="135">
        <v>0</v>
      </c>
      <c r="L60" s="78"/>
      <c r="M60" s="127">
        <f t="shared" si="13"/>
        <v>0</v>
      </c>
    </row>
    <row r="61" spans="1:13" x14ac:dyDescent="0.25">
      <c r="A61" s="71" t="s">
        <v>173</v>
      </c>
      <c r="B61" s="93"/>
      <c r="C61" s="71"/>
      <c r="D61" s="132"/>
      <c r="E61" s="75"/>
      <c r="F61" s="99">
        <f t="shared" si="8"/>
        <v>0</v>
      </c>
      <c r="G61" s="49"/>
      <c r="I61" s="98"/>
      <c r="J61" s="8"/>
      <c r="K61" s="69"/>
      <c r="L61" s="141"/>
      <c r="M61" s="142"/>
    </row>
    <row r="62" spans="1:13" ht="15.75" thickBot="1" x14ac:dyDescent="0.3">
      <c r="A62" s="10" t="s">
        <v>78</v>
      </c>
      <c r="B62" s="92" t="s">
        <v>110</v>
      </c>
      <c r="C62" s="62" t="s">
        <v>28</v>
      </c>
      <c r="D62" s="131">
        <v>21</v>
      </c>
      <c r="E62" s="76"/>
      <c r="F62" s="99">
        <f t="shared" si="8"/>
        <v>0</v>
      </c>
      <c r="G62" s="49"/>
      <c r="H62" s="81" t="s">
        <v>161</v>
      </c>
      <c r="I62" s="82"/>
      <c r="J62" s="82"/>
      <c r="K62" s="82"/>
      <c r="L62" s="83"/>
      <c r="M62" s="128"/>
    </row>
    <row r="63" spans="1:13" x14ac:dyDescent="0.25">
      <c r="A63" s="10" t="s">
        <v>81</v>
      </c>
      <c r="B63" s="92" t="s">
        <v>113</v>
      </c>
      <c r="C63" s="62" t="s">
        <v>28</v>
      </c>
      <c r="D63" s="131">
        <v>23</v>
      </c>
      <c r="E63" s="76"/>
      <c r="F63" s="99">
        <f t="shared" si="8"/>
        <v>0</v>
      </c>
      <c r="G63" s="49"/>
      <c r="H63" s="36" t="str">
        <f t="shared" ref="H63:M63" si="14">A10</f>
        <v>型號</v>
      </c>
      <c r="I63" s="34" t="str">
        <f t="shared" si="14"/>
        <v>規格</v>
      </c>
      <c r="J63" s="34" t="str">
        <f t="shared" si="14"/>
        <v>單位</v>
      </c>
      <c r="K63" s="34" t="str">
        <f t="shared" si="14"/>
        <v>NTD</v>
      </c>
      <c r="L63" s="46" t="str">
        <f t="shared" si="14"/>
        <v>需求量</v>
      </c>
      <c r="M63" s="119" t="str">
        <f t="shared" si="14"/>
        <v>預估額度</v>
      </c>
    </row>
    <row r="64" spans="1:13" x14ac:dyDescent="0.25">
      <c r="A64" s="10" t="s">
        <v>84</v>
      </c>
      <c r="B64" s="92" t="s">
        <v>116</v>
      </c>
      <c r="C64" s="62" t="s">
        <v>28</v>
      </c>
      <c r="D64" s="131">
        <v>46</v>
      </c>
      <c r="E64" s="76"/>
      <c r="F64" s="99">
        <f t="shared" si="8"/>
        <v>0</v>
      </c>
      <c r="G64" s="49"/>
      <c r="H64" s="36" t="s">
        <v>166</v>
      </c>
      <c r="I64" s="94"/>
      <c r="J64" s="34"/>
      <c r="K64" s="34"/>
      <c r="L64" s="50"/>
      <c r="M64" s="120">
        <f>K64*L64</f>
        <v>0</v>
      </c>
    </row>
    <row r="65" spans="1:15" x14ac:dyDescent="0.25">
      <c r="A65" s="10" t="s">
        <v>87</v>
      </c>
      <c r="B65" s="92" t="s">
        <v>119</v>
      </c>
      <c r="C65" s="62" t="s">
        <v>28</v>
      </c>
      <c r="D65" s="131">
        <v>92</v>
      </c>
      <c r="E65" s="76"/>
      <c r="F65" s="99">
        <f t="shared" si="8"/>
        <v>0</v>
      </c>
      <c r="G65" s="74"/>
      <c r="H65" s="36" t="s">
        <v>166</v>
      </c>
      <c r="I65" s="94"/>
      <c r="J65" s="34"/>
      <c r="K65" s="34"/>
      <c r="L65" s="50"/>
      <c r="M65" s="120">
        <f>K65*L65</f>
        <v>0</v>
      </c>
    </row>
    <row r="66" spans="1:15" x14ac:dyDescent="0.25">
      <c r="A66" s="10" t="s">
        <v>90</v>
      </c>
      <c r="B66" s="92" t="s">
        <v>122</v>
      </c>
      <c r="C66" s="62" t="s">
        <v>28</v>
      </c>
      <c r="D66" s="131">
        <v>184</v>
      </c>
      <c r="E66" s="76"/>
      <c r="F66" s="99">
        <f t="shared" si="8"/>
        <v>0</v>
      </c>
      <c r="G66" s="49"/>
      <c r="H66" s="36" t="s">
        <v>166</v>
      </c>
      <c r="I66" s="94"/>
      <c r="J66" s="34"/>
      <c r="K66" s="34"/>
      <c r="L66" s="50"/>
      <c r="M66" s="120">
        <f>K66*L66</f>
        <v>0</v>
      </c>
    </row>
    <row r="67" spans="1:15" x14ac:dyDescent="0.25">
      <c r="A67" s="71" t="s">
        <v>174</v>
      </c>
      <c r="B67" s="93"/>
      <c r="C67" s="71"/>
      <c r="D67" s="132"/>
      <c r="E67" s="75"/>
      <c r="F67" s="99">
        <f t="shared" si="8"/>
        <v>0</v>
      </c>
      <c r="G67" s="49"/>
      <c r="H67" s="36" t="s">
        <v>166</v>
      </c>
      <c r="I67" s="94"/>
      <c r="J67" s="34"/>
      <c r="K67" s="34"/>
      <c r="L67" s="50"/>
      <c r="M67" s="120">
        <f>K67*L67</f>
        <v>0</v>
      </c>
    </row>
    <row r="68" spans="1:15" x14ac:dyDescent="0.25">
      <c r="A68" s="6" t="s">
        <v>125</v>
      </c>
      <c r="B68" s="84" t="s">
        <v>126</v>
      </c>
      <c r="C68" s="62" t="s">
        <v>28</v>
      </c>
      <c r="D68" s="131">
        <v>70</v>
      </c>
      <c r="E68" s="80"/>
      <c r="F68" s="99">
        <f t="shared" si="8"/>
        <v>0</v>
      </c>
      <c r="G68" s="49"/>
      <c r="H68" s="36" t="s">
        <v>166</v>
      </c>
      <c r="I68" s="94"/>
      <c r="J68" s="34"/>
      <c r="K68" s="34"/>
      <c r="L68" s="50"/>
      <c r="M68" s="120">
        <f>K68*L68</f>
        <v>0</v>
      </c>
    </row>
    <row r="69" spans="1:15" x14ac:dyDescent="0.25">
      <c r="A69" s="6" t="s">
        <v>127</v>
      </c>
      <c r="B69" s="84" t="s">
        <v>128</v>
      </c>
      <c r="C69" s="62" t="s">
        <v>28</v>
      </c>
      <c r="D69" s="131">
        <v>140</v>
      </c>
      <c r="E69" s="80"/>
      <c r="F69" s="99">
        <f t="shared" si="8"/>
        <v>0</v>
      </c>
      <c r="G69" s="49"/>
      <c r="H69" s="36" t="s">
        <v>166</v>
      </c>
      <c r="I69" s="94"/>
      <c r="J69" s="34"/>
      <c r="K69" s="34"/>
      <c r="L69" s="50"/>
      <c r="M69" s="120">
        <f t="shared" ref="M69:M70" si="15">K69*L69</f>
        <v>0</v>
      </c>
    </row>
    <row r="70" spans="1:15" x14ac:dyDescent="0.25">
      <c r="A70" s="6" t="s">
        <v>129</v>
      </c>
      <c r="B70" s="84" t="s">
        <v>130</v>
      </c>
      <c r="C70" s="62" t="s">
        <v>28</v>
      </c>
      <c r="D70" s="131">
        <v>280</v>
      </c>
      <c r="E70" s="80"/>
      <c r="F70" s="99">
        <f t="shared" si="8"/>
        <v>0</v>
      </c>
      <c r="G70" s="49"/>
      <c r="H70" s="36" t="s">
        <v>166</v>
      </c>
      <c r="L70" s="50"/>
      <c r="M70" s="120">
        <f t="shared" si="15"/>
        <v>0</v>
      </c>
    </row>
    <row r="71" spans="1:15" x14ac:dyDescent="0.25">
      <c r="A71" s="6" t="s">
        <v>131</v>
      </c>
      <c r="B71" s="84" t="s">
        <v>132</v>
      </c>
      <c r="C71" s="62" t="s">
        <v>28</v>
      </c>
      <c r="D71" s="131">
        <v>560</v>
      </c>
      <c r="E71" s="80"/>
      <c r="F71" s="99">
        <f t="shared" si="8"/>
        <v>0</v>
      </c>
      <c r="G71" s="49"/>
      <c r="H71" s="36" t="s">
        <v>166</v>
      </c>
      <c r="L71" s="50"/>
      <c r="M71" s="120">
        <f t="shared" ref="M71:M74" si="16">K71*L71</f>
        <v>0</v>
      </c>
    </row>
    <row r="72" spans="1:15" x14ac:dyDescent="0.25">
      <c r="A72" s="10" t="s">
        <v>133</v>
      </c>
      <c r="B72" s="92" t="s">
        <v>134</v>
      </c>
      <c r="C72" s="62" t="s">
        <v>28</v>
      </c>
      <c r="D72" s="131">
        <v>20</v>
      </c>
      <c r="E72" s="80"/>
      <c r="F72" s="99">
        <f t="shared" si="8"/>
        <v>0</v>
      </c>
      <c r="G72" s="49"/>
      <c r="H72" s="36" t="s">
        <v>166</v>
      </c>
      <c r="L72" s="50"/>
      <c r="M72" s="120">
        <f t="shared" si="16"/>
        <v>0</v>
      </c>
      <c r="O72" s="84"/>
    </row>
    <row r="73" spans="1:15" x14ac:dyDescent="0.25">
      <c r="A73" s="10" t="s">
        <v>135</v>
      </c>
      <c r="B73" s="92" t="s">
        <v>136</v>
      </c>
      <c r="C73" s="62" t="s">
        <v>28</v>
      </c>
      <c r="D73" s="131">
        <v>40</v>
      </c>
      <c r="E73" s="80"/>
      <c r="F73" s="99">
        <f t="shared" si="8"/>
        <v>0</v>
      </c>
      <c r="G73" s="49"/>
      <c r="H73" s="36" t="s">
        <v>166</v>
      </c>
      <c r="L73" s="50"/>
      <c r="M73" s="120">
        <f t="shared" si="16"/>
        <v>0</v>
      </c>
    </row>
    <row r="74" spans="1:15" s="84" customFormat="1" x14ac:dyDescent="0.25">
      <c r="A74" s="10" t="s">
        <v>137</v>
      </c>
      <c r="B74" s="92" t="s">
        <v>138</v>
      </c>
      <c r="C74" s="62" t="s">
        <v>28</v>
      </c>
      <c r="D74" s="131">
        <v>80</v>
      </c>
      <c r="E74" s="80"/>
      <c r="F74" s="99">
        <f t="shared" si="8"/>
        <v>0</v>
      </c>
      <c r="G74" s="85"/>
      <c r="H74" s="36" t="s">
        <v>166</v>
      </c>
      <c r="I74" s="6"/>
      <c r="J74" s="6"/>
      <c r="K74" s="6"/>
      <c r="L74" s="50"/>
      <c r="M74" s="120">
        <f t="shared" si="16"/>
        <v>0</v>
      </c>
      <c r="O74" s="6"/>
    </row>
    <row r="75" spans="1:15" ht="15.75" customHeight="1" thickBot="1" x14ac:dyDescent="0.3">
      <c r="A75" s="10" t="s">
        <v>139</v>
      </c>
      <c r="B75" s="92" t="s">
        <v>140</v>
      </c>
      <c r="C75" s="62" t="s">
        <v>28</v>
      </c>
      <c r="D75" s="131">
        <v>160</v>
      </c>
      <c r="E75" s="86"/>
      <c r="F75" s="100">
        <f t="shared" si="8"/>
        <v>0</v>
      </c>
      <c r="G75" s="20"/>
      <c r="H75" s="36" t="s">
        <v>166</v>
      </c>
      <c r="L75" s="78"/>
      <c r="M75" s="127">
        <f>K69*L75</f>
        <v>0</v>
      </c>
    </row>
    <row r="76" spans="1:15" x14ac:dyDescent="0.25">
      <c r="A76" s="146" t="s">
        <v>152</v>
      </c>
      <c r="B76" s="146"/>
      <c r="C76" s="146"/>
      <c r="D76" s="146"/>
      <c r="E76" s="146"/>
      <c r="F76" s="146"/>
      <c r="G76" s="20"/>
      <c r="M76" s="6"/>
    </row>
    <row r="77" spans="1:15" ht="15" customHeight="1" x14ac:dyDescent="0.25">
      <c r="A77" s="146" t="s">
        <v>171</v>
      </c>
      <c r="B77" s="146"/>
      <c r="C77" s="146"/>
      <c r="D77" s="146"/>
      <c r="E77" s="146"/>
      <c r="F77" s="146"/>
      <c r="G77" s="20"/>
      <c r="M77" s="6"/>
    </row>
    <row r="78" spans="1:15" ht="15" customHeight="1" x14ac:dyDescent="0.25">
      <c r="A78" s="146" t="s">
        <v>172</v>
      </c>
      <c r="B78" s="146"/>
      <c r="C78" s="146"/>
      <c r="D78" s="146"/>
      <c r="E78" s="146"/>
      <c r="F78" s="146"/>
      <c r="G78" s="20"/>
      <c r="M78" s="6"/>
    </row>
    <row r="79" spans="1:15" x14ac:dyDescent="0.25">
      <c r="A79" s="146" t="s">
        <v>153</v>
      </c>
      <c r="B79" s="146"/>
      <c r="C79" s="146"/>
      <c r="D79" s="146"/>
      <c r="E79" s="146"/>
      <c r="F79" s="146"/>
      <c r="G79" s="20"/>
      <c r="H79" s="84"/>
      <c r="I79" s="84"/>
      <c r="J79" s="84"/>
      <c r="K79" s="84"/>
      <c r="L79" s="84"/>
      <c r="M79" s="84"/>
    </row>
    <row r="80" spans="1:15" x14ac:dyDescent="0.25">
      <c r="A80" s="140"/>
      <c r="B80" s="140"/>
      <c r="C80" s="140"/>
      <c r="D80" s="140"/>
      <c r="E80" s="140"/>
      <c r="F80" s="140"/>
      <c r="G80" s="20"/>
      <c r="H80" s="84"/>
      <c r="I80" s="84"/>
      <c r="J80" s="84"/>
      <c r="K80" s="84"/>
      <c r="L80" s="84"/>
      <c r="M80" s="84"/>
    </row>
    <row r="81" spans="1:14" x14ac:dyDescent="0.25">
      <c r="A81" s="87" t="s">
        <v>141</v>
      </c>
      <c r="B81" s="6"/>
      <c r="C81" s="6"/>
      <c r="D81" s="6"/>
      <c r="E81" s="6"/>
      <c r="M81" s="6"/>
      <c r="N81" s="34"/>
    </row>
    <row r="82" spans="1:14" ht="15.75" thickBot="1" x14ac:dyDescent="0.3">
      <c r="B82" s="6"/>
      <c r="C82" s="6"/>
      <c r="D82" s="6"/>
      <c r="E82" s="6"/>
      <c r="M82" s="6"/>
    </row>
    <row r="83" spans="1:14" ht="60.75" customHeight="1" thickBot="1" x14ac:dyDescent="0.3">
      <c r="A83" s="88" t="s">
        <v>142</v>
      </c>
      <c r="B83" s="147"/>
      <c r="C83" s="148"/>
      <c r="D83" s="148"/>
      <c r="E83" s="148"/>
      <c r="F83" s="149"/>
      <c r="H83" s="89" t="s">
        <v>143</v>
      </c>
      <c r="I83" s="150">
        <f>SUM(F11:F19)+SUM(F23:F27)+SUM(F31:F75)+SUM(M33:M61)+SUM(M22:M28)+SUM(M16:M18)+SUM(M64:M75)+SUM(M11:M12)+SUM(M56:M60)</f>
        <v>0</v>
      </c>
      <c r="J83" s="151"/>
      <c r="K83" s="151"/>
      <c r="L83" s="151"/>
      <c r="M83" s="152"/>
    </row>
    <row r="86" spans="1:14" x14ac:dyDescent="0.25">
      <c r="H86" s="36"/>
      <c r="I86" s="94"/>
      <c r="J86" s="34"/>
      <c r="K86" s="34"/>
      <c r="L86" s="34"/>
      <c r="M86" s="129"/>
    </row>
    <row r="87" spans="1:14" x14ac:dyDescent="0.25">
      <c r="H87" s="54"/>
      <c r="I87" s="95"/>
      <c r="J87" s="20"/>
      <c r="K87" s="20"/>
      <c r="L87" s="79"/>
      <c r="M87" s="130"/>
    </row>
    <row r="88" spans="1:14" x14ac:dyDescent="0.25">
      <c r="M88" s="6"/>
    </row>
  </sheetData>
  <mergeCells count="10">
    <mergeCell ref="A1:M1"/>
    <mergeCell ref="J5:M5"/>
    <mergeCell ref="H29:M29"/>
    <mergeCell ref="A76:F76"/>
    <mergeCell ref="B83:F83"/>
    <mergeCell ref="I83:M83"/>
    <mergeCell ref="D5:F5"/>
    <mergeCell ref="A77:F77"/>
    <mergeCell ref="A78:F78"/>
    <mergeCell ref="A79:F79"/>
  </mergeCells>
  <phoneticPr fontId="3" type="noConversion"/>
  <pageMargins left="0.15748031496062992" right="0.15748031496062992" top="0.74803149606299213" bottom="0.74803149606299213" header="0.31496062992125984" footer="0.31496062992125984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"/>
  <sheetViews>
    <sheetView workbookViewId="0">
      <selection activeCell="D11" sqref="D11"/>
    </sheetView>
  </sheetViews>
  <sheetFormatPr defaultRowHeight="16.5" x14ac:dyDescent="0.25"/>
  <cols>
    <col min="1" max="1" width="2.625" customWidth="1"/>
    <col min="2" max="2" width="10.5" customWidth="1"/>
    <col min="3" max="3" width="76.875" customWidth="1"/>
    <col min="4" max="4" width="14" customWidth="1"/>
  </cols>
  <sheetData>
    <row r="1" spans="2:4" ht="13.5" customHeight="1" x14ac:dyDescent="0.25"/>
    <row r="2" spans="2:4" x14ac:dyDescent="0.25">
      <c r="B2" s="1" t="s">
        <v>0</v>
      </c>
      <c r="C2" s="1" t="s">
        <v>1</v>
      </c>
      <c r="D2" s="1" t="s">
        <v>2</v>
      </c>
    </row>
    <row r="3" spans="2:4" x14ac:dyDescent="0.25">
      <c r="B3" s="2">
        <v>20210325</v>
      </c>
      <c r="C3" s="5" t="s">
        <v>3</v>
      </c>
      <c r="D3" s="3">
        <v>44280</v>
      </c>
    </row>
    <row r="4" spans="2:4" ht="40.5" x14ac:dyDescent="0.25">
      <c r="B4" s="2">
        <v>20210420</v>
      </c>
      <c r="C4" s="4" t="s">
        <v>4</v>
      </c>
      <c r="D4" s="3">
        <v>44306</v>
      </c>
    </row>
    <row r="5" spans="2:4" ht="27" x14ac:dyDescent="0.25">
      <c r="B5" s="2">
        <v>20210507</v>
      </c>
      <c r="C5" s="4" t="s">
        <v>5</v>
      </c>
      <c r="D5" s="3">
        <v>44327</v>
      </c>
    </row>
    <row r="6" spans="2:4" x14ac:dyDescent="0.25">
      <c r="B6" s="2">
        <v>20210522</v>
      </c>
      <c r="C6" s="4" t="s">
        <v>6</v>
      </c>
      <c r="D6" s="3">
        <v>44338</v>
      </c>
    </row>
    <row r="7" spans="2:4" ht="40.5" x14ac:dyDescent="0.25">
      <c r="B7" s="2">
        <v>20210630</v>
      </c>
      <c r="C7" s="4" t="s">
        <v>7</v>
      </c>
      <c r="D7" s="3">
        <v>44378</v>
      </c>
    </row>
    <row r="8" spans="2:4" ht="81" x14ac:dyDescent="0.25">
      <c r="B8" s="2">
        <v>20211029</v>
      </c>
      <c r="C8" s="4" t="s">
        <v>8</v>
      </c>
      <c r="D8" s="3">
        <v>44501</v>
      </c>
    </row>
    <row r="9" spans="2:4" ht="40.5" x14ac:dyDescent="0.25">
      <c r="B9" s="2">
        <v>20211108</v>
      </c>
      <c r="C9" s="4" t="s">
        <v>9</v>
      </c>
      <c r="D9" s="3">
        <v>44509</v>
      </c>
    </row>
    <row r="10" spans="2:4" ht="27" x14ac:dyDescent="0.25">
      <c r="B10" s="2">
        <v>20211208</v>
      </c>
      <c r="C10" s="4" t="s">
        <v>148</v>
      </c>
      <c r="D10" s="3">
        <v>44538</v>
      </c>
    </row>
    <row r="11" spans="2:4" ht="27" x14ac:dyDescent="0.25">
      <c r="B11" s="2">
        <v>20220224</v>
      </c>
      <c r="C11" s="4" t="s">
        <v>176</v>
      </c>
      <c r="D11" s="139">
        <v>44638</v>
      </c>
    </row>
    <row r="12" spans="2:4" x14ac:dyDescent="0.25">
      <c r="B12" s="2">
        <v>20220318</v>
      </c>
      <c r="C12" s="4" t="s">
        <v>204</v>
      </c>
      <c r="D12" s="139">
        <v>44638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需求計算表</vt:lpstr>
      <vt:lpstr>版次</vt:lpstr>
      <vt:lpstr>需求計算表!Print_Area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2022-03-18T01:45:46Z</dcterms:modified>
</cp:coreProperties>
</file>